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9E06DF2-0EA0-47F0-A206-5ADF561B58A6}" xr6:coauthVersionLast="47" xr6:coauthVersionMax="47" xr10:uidLastSave="{00000000-0000-0000-0000-000000000000}"/>
  <bookViews>
    <workbookView xWindow="-108" yWindow="-108" windowWidth="23256" windowHeight="12456" tabRatio="930" firstSheet="6" activeTab="13" xr2:uid="{00000000-000D-0000-FFFF-FFFF00000000}"/>
  </bookViews>
  <sheets>
    <sheet name="жалпы " sheetId="22" r:id="rId1"/>
    <sheet name="Қазақстан тарихы " sheetId="9" r:id="rId2"/>
    <sheet name="Оқу сауаттылығы " sheetId="10" r:id="rId3"/>
    <sheet name="Математикалық сауатылығы" sheetId="11" r:id="rId4"/>
    <sheet name="Математика " sheetId="12" r:id="rId5"/>
    <sheet name="Физика " sheetId="13" r:id="rId6"/>
    <sheet name="Химия " sheetId="14" r:id="rId7"/>
    <sheet name="Биология" sheetId="15" r:id="rId8"/>
    <sheet name="География " sheetId="16" r:id="rId9"/>
    <sheet name="Құқық негіздері " sheetId="6" r:id="rId10"/>
    <sheet name="ДЖ тарих " sheetId="7" r:id="rId11"/>
    <sheet name="Қазақ тілі " sheetId="8" r:id="rId12"/>
    <sheet name="қазақ әдебиеті " sheetId="3" r:id="rId13"/>
    <sheet name="Ағылшын тілі " sheetId="1" r:id="rId14"/>
    <sheet name="Информатика " sheetId="5" r:id="rId15"/>
    <sheet name="Орыс тілі " sheetId="4" r:id="rId16"/>
    <sheet name="Орыс әдебиеті " sheetId="2" r:id="rId17"/>
    <sheet name="Француз  тілі" sheetId="21" r:id="rId18"/>
    <sheet name="Неміс тілі " sheetId="17" r:id="rId19"/>
  </sheets>
  <definedNames>
    <definedName name="_xlnm._FilterDatabase" localSheetId="0" hidden="1">'жалпы '!$B$4:$T$29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22" l="1"/>
  <c r="G44" i="22" s="1"/>
  <c r="E43" i="22"/>
  <c r="G43" i="22" s="1"/>
  <c r="E42" i="22"/>
  <c r="G42" i="22" s="1"/>
  <c r="E41" i="22"/>
  <c r="G41" i="22" s="1"/>
  <c r="E40" i="22"/>
  <c r="G40" i="22" s="1"/>
  <c r="E39" i="22"/>
  <c r="G39" i="22" s="1"/>
  <c r="E38" i="22"/>
  <c r="G38" i="22" s="1"/>
  <c r="G37" i="22"/>
  <c r="G33" i="22"/>
  <c r="G34" i="22"/>
  <c r="G35" i="22"/>
  <c r="G36" i="22"/>
  <c r="G32" i="22"/>
  <c r="Q27" i="22"/>
  <c r="Q26" i="22"/>
  <c r="Q25" i="22"/>
  <c r="Q24" i="22"/>
  <c r="Q23" i="22"/>
  <c r="Q22" i="22"/>
  <c r="Q21" i="22"/>
  <c r="Q20" i="22"/>
  <c r="Q19" i="22"/>
  <c r="Q18" i="22"/>
  <c r="Q17" i="22"/>
  <c r="Q16" i="22"/>
  <c r="Q15" i="22"/>
  <c r="Q14" i="22"/>
  <c r="Q13" i="22"/>
  <c r="Q12" i="22"/>
  <c r="Q11" i="22"/>
  <c r="Q10" i="22"/>
  <c r="Q9" i="22"/>
  <c r="Q8" i="22"/>
  <c r="Q7" i="22"/>
  <c r="Q6" i="22"/>
  <c r="Q5" i="22"/>
  <c r="O16" i="21"/>
  <c r="R16" i="21" s="1"/>
  <c r="O15" i="21"/>
  <c r="R15" i="21" s="1"/>
  <c r="O14" i="21"/>
  <c r="P14" i="21" s="1"/>
  <c r="O13" i="21"/>
  <c r="P13" i="21" s="1"/>
  <c r="O12" i="21"/>
  <c r="P12" i="21" s="1"/>
  <c r="O11" i="21"/>
  <c r="R11" i="21" s="1"/>
  <c r="O10" i="21"/>
  <c r="P10" i="21" s="1"/>
  <c r="O9" i="21"/>
  <c r="R9" i="21" s="1"/>
  <c r="O16" i="17"/>
  <c r="R16" i="17" s="1"/>
  <c r="O15" i="17"/>
  <c r="R15" i="17" s="1"/>
  <c r="O14" i="17"/>
  <c r="Q14" i="17" s="1"/>
  <c r="O13" i="17"/>
  <c r="R13" i="17" s="1"/>
  <c r="O12" i="17"/>
  <c r="R12" i="17" s="1"/>
  <c r="O11" i="17"/>
  <c r="R11" i="17" s="1"/>
  <c r="O10" i="17"/>
  <c r="R10" i="17" s="1"/>
  <c r="O9" i="17"/>
  <c r="R9" i="17" s="1"/>
  <c r="O9" i="1"/>
  <c r="R9" i="1" s="1"/>
  <c r="O16" i="2"/>
  <c r="R16" i="2" s="1"/>
  <c r="O15" i="2"/>
  <c r="Q15" i="2" s="1"/>
  <c r="O14" i="2"/>
  <c r="P14" i="2" s="1"/>
  <c r="O13" i="2"/>
  <c r="R13" i="2" s="1"/>
  <c r="O12" i="2"/>
  <c r="Q12" i="2" s="1"/>
  <c r="O11" i="2"/>
  <c r="R11" i="2" s="1"/>
  <c r="O10" i="2"/>
  <c r="P10" i="2" s="1"/>
  <c r="O9" i="2"/>
  <c r="R9" i="2" s="1"/>
  <c r="O16" i="4"/>
  <c r="R16" i="4" s="1"/>
  <c r="O15" i="4"/>
  <c r="R15" i="4" s="1"/>
  <c r="O14" i="4"/>
  <c r="R14" i="4" s="1"/>
  <c r="O13" i="4"/>
  <c r="R13" i="4" s="1"/>
  <c r="O12" i="4"/>
  <c r="R12" i="4" s="1"/>
  <c r="O11" i="4"/>
  <c r="R11" i="4" s="1"/>
  <c r="O10" i="4"/>
  <c r="Q10" i="4" s="1"/>
  <c r="O9" i="4"/>
  <c r="R9" i="4" s="1"/>
  <c r="O9" i="3"/>
  <c r="R9" i="3" s="1"/>
  <c r="O9" i="8"/>
  <c r="R9" i="8" s="1"/>
  <c r="O9" i="7"/>
  <c r="Q9" i="7" s="1"/>
  <c r="O9" i="6"/>
  <c r="P9" i="6" s="1"/>
  <c r="O16" i="5"/>
  <c r="R16" i="5" s="1"/>
  <c r="O15" i="5"/>
  <c r="R15" i="5" s="1"/>
  <c r="O14" i="5"/>
  <c r="R14" i="5" s="1"/>
  <c r="O13" i="5"/>
  <c r="Q13" i="5" s="1"/>
  <c r="O12" i="5"/>
  <c r="R12" i="5" s="1"/>
  <c r="O11" i="5"/>
  <c r="R11" i="5" s="1"/>
  <c r="O10" i="5"/>
  <c r="R10" i="5" s="1"/>
  <c r="O9" i="5"/>
  <c r="Q9" i="5" s="1"/>
  <c r="O9" i="16"/>
  <c r="Q9" i="16" s="1"/>
  <c r="O9" i="15"/>
  <c r="R9" i="15" s="1"/>
  <c r="O9" i="14"/>
  <c r="R9" i="14" s="1"/>
  <c r="O9" i="13"/>
  <c r="R9" i="13" s="1"/>
  <c r="O8" i="12"/>
  <c r="R8" i="12" s="1"/>
  <c r="O8" i="11"/>
  <c r="P8" i="11" s="1"/>
  <c r="O8" i="10"/>
  <c r="Q8" i="10" s="1"/>
  <c r="O6" i="9"/>
  <c r="R6" i="9" s="1"/>
  <c r="Q28" i="22" l="1"/>
  <c r="Q29" i="22" s="1"/>
  <c r="Q12" i="21"/>
  <c r="R13" i="21"/>
  <c r="Q9" i="21"/>
  <c r="R12" i="21"/>
  <c r="Q13" i="21"/>
  <c r="P9" i="21"/>
  <c r="Q14" i="21"/>
  <c r="R14" i="21"/>
  <c r="P15" i="21"/>
  <c r="Q10" i="21"/>
  <c r="R10" i="21"/>
  <c r="P16" i="21"/>
  <c r="Q11" i="21"/>
  <c r="Q16" i="21"/>
  <c r="Q15" i="21"/>
  <c r="P11" i="21"/>
  <c r="Q12" i="17"/>
  <c r="P13" i="17"/>
  <c r="Q13" i="17"/>
  <c r="P14" i="17"/>
  <c r="Q9" i="17"/>
  <c r="R14" i="17"/>
  <c r="P10" i="17"/>
  <c r="Q10" i="17"/>
  <c r="P12" i="17"/>
  <c r="P9" i="17"/>
  <c r="P15" i="17"/>
  <c r="Q15" i="17"/>
  <c r="P11" i="17"/>
  <c r="P16" i="17"/>
  <c r="Q11" i="17"/>
  <c r="Q16" i="17"/>
  <c r="P9" i="1"/>
  <c r="Q9" i="1"/>
  <c r="R12" i="2"/>
  <c r="Q13" i="2"/>
  <c r="Q14" i="2"/>
  <c r="P15" i="2"/>
  <c r="R15" i="2"/>
  <c r="P12" i="2"/>
  <c r="P13" i="2"/>
  <c r="P9" i="2"/>
  <c r="Q9" i="2"/>
  <c r="R14" i="2"/>
  <c r="Q10" i="2"/>
  <c r="R10" i="2"/>
  <c r="P16" i="2"/>
  <c r="Q11" i="2"/>
  <c r="Q16" i="2"/>
  <c r="P11" i="2"/>
  <c r="Q12" i="4"/>
  <c r="Q13" i="4"/>
  <c r="Q14" i="4"/>
  <c r="P13" i="4"/>
  <c r="Q9" i="4"/>
  <c r="P10" i="4"/>
  <c r="Q15" i="4"/>
  <c r="P11" i="4"/>
  <c r="P16" i="4"/>
  <c r="P12" i="4"/>
  <c r="P9" i="4"/>
  <c r="P15" i="4"/>
  <c r="R10" i="4"/>
  <c r="Q11" i="4"/>
  <c r="Q16" i="4"/>
  <c r="P14" i="4"/>
  <c r="Q9" i="3"/>
  <c r="P9" i="3"/>
  <c r="Q9" i="8"/>
  <c r="P9" i="8"/>
  <c r="R9" i="7"/>
  <c r="P9" i="7"/>
  <c r="Q9" i="6"/>
  <c r="R9" i="6"/>
  <c r="Q12" i="5"/>
  <c r="Q14" i="5"/>
  <c r="Q15" i="5"/>
  <c r="P14" i="5"/>
  <c r="R9" i="5"/>
  <c r="P15" i="5"/>
  <c r="P11" i="5"/>
  <c r="P16" i="5"/>
  <c r="P12" i="5"/>
  <c r="P13" i="5"/>
  <c r="R13" i="5"/>
  <c r="P9" i="5"/>
  <c r="P10" i="5"/>
  <c r="Q10" i="5"/>
  <c r="Q11" i="5"/>
  <c r="Q16" i="5"/>
  <c r="R9" i="16"/>
  <c r="P9" i="16"/>
  <c r="P9" i="15"/>
  <c r="Q9" i="15"/>
  <c r="P9" i="14"/>
  <c r="Q9" i="14"/>
  <c r="Q9" i="13"/>
  <c r="P9" i="13"/>
  <c r="Q8" i="11"/>
  <c r="R8" i="11"/>
  <c r="R8" i="10"/>
  <c r="P8" i="10"/>
  <c r="P6" i="9"/>
  <c r="Q6" i="9"/>
  <c r="Q8" i="12"/>
  <c r="P8" i="12"/>
</calcChain>
</file>

<file path=xl/sharedStrings.xml><?xml version="1.0" encoding="utf-8"?>
<sst xmlns="http://schemas.openxmlformats.org/spreadsheetml/2006/main" count="720" uniqueCount="197">
  <si>
    <t>р/с</t>
  </si>
  <si>
    <t xml:space="preserve">Мектеп </t>
  </si>
  <si>
    <t xml:space="preserve">Педагогтың толық аты - жөні </t>
  </si>
  <si>
    <t>Туған күні, айы, жылы</t>
  </si>
  <si>
    <t xml:space="preserve">Лауазымы </t>
  </si>
  <si>
    <t xml:space="preserve">Пед өтілі </t>
  </si>
  <si>
    <t>Санаты (айы, күні, жылы, санаты)</t>
  </si>
  <si>
    <t xml:space="preserve">125 бұйрықтың 1-қосымшасына негізделген </t>
  </si>
  <si>
    <t>14-16</t>
  </si>
  <si>
    <t>5--13</t>
  </si>
  <si>
    <t>17-20</t>
  </si>
  <si>
    <t>0-4</t>
  </si>
  <si>
    <t xml:space="preserve">Жалпы оқушы саны </t>
  </si>
  <si>
    <t>Орта балл</t>
  </si>
  <si>
    <t>Жалпы  балл</t>
  </si>
  <si>
    <t xml:space="preserve">Сапа </t>
  </si>
  <si>
    <t>Үлгерім</t>
  </si>
  <si>
    <t xml:space="preserve">Математикалық сауаттылығы </t>
  </si>
  <si>
    <t>0--39</t>
  </si>
  <si>
    <t>40-64</t>
  </si>
  <si>
    <t>65-84</t>
  </si>
  <si>
    <t>85-100</t>
  </si>
  <si>
    <t>3-6 балл</t>
  </si>
  <si>
    <t>0-2 балл</t>
  </si>
  <si>
    <t>7-8 балл</t>
  </si>
  <si>
    <t>9-10 балл</t>
  </si>
  <si>
    <t xml:space="preserve">оқу сауаттылық  </t>
  </si>
  <si>
    <t>5-32 балл</t>
  </si>
  <si>
    <t>33-42 балл</t>
  </si>
  <si>
    <t>43-50 балл</t>
  </si>
  <si>
    <t>0-4 балл</t>
  </si>
  <si>
    <t>Қ</t>
  </si>
  <si>
    <t>Оқу тілі</t>
  </si>
  <si>
    <t>Қазақстан тарихы</t>
  </si>
  <si>
    <t xml:space="preserve">Математика </t>
  </si>
  <si>
    <t xml:space="preserve">Физика </t>
  </si>
  <si>
    <t>Химия</t>
  </si>
  <si>
    <t xml:space="preserve">Биология </t>
  </si>
  <si>
    <t xml:space="preserve">География </t>
  </si>
  <si>
    <t xml:space="preserve">Информатика </t>
  </si>
  <si>
    <t>Құқық негіздері</t>
  </si>
  <si>
    <t xml:space="preserve">Дж тарих </t>
  </si>
  <si>
    <t>Қазақ тілі</t>
  </si>
  <si>
    <t xml:space="preserve">Қазақ әдебиеті </t>
  </si>
  <si>
    <t>Орыс тілі</t>
  </si>
  <si>
    <t xml:space="preserve">Орыс әдебиеті </t>
  </si>
  <si>
    <t xml:space="preserve">Ағылшын тілі </t>
  </si>
  <si>
    <t xml:space="preserve">Неміс  тілі </t>
  </si>
  <si>
    <t>ТЖК</t>
  </si>
  <si>
    <t>ЖСН</t>
  </si>
  <si>
    <t>ҮА</t>
  </si>
  <si>
    <t>Р/с</t>
  </si>
  <si>
    <t>Мектеп</t>
  </si>
  <si>
    <t>Оқушының құжат бойынша толық аты - жөні</t>
  </si>
  <si>
    <t xml:space="preserve">Литер </t>
  </si>
  <si>
    <t xml:space="preserve">Оқыту тілі </t>
  </si>
  <si>
    <t>Тестке қатысқан күні</t>
  </si>
  <si>
    <t>Оқу сауаттылығы</t>
  </si>
  <si>
    <t>Математикалық сауаттылық</t>
  </si>
  <si>
    <t>Бірінші  бейіндік пәні бойынша ұпай саны</t>
  </si>
  <si>
    <t xml:space="preserve">Бірінші  бейіндік пәні </t>
  </si>
  <si>
    <t>Екінші  бейіндік пәні бойынша ұпай саны</t>
  </si>
  <si>
    <t>Екінші  бейіндік пәні</t>
  </si>
  <si>
    <t>Жалпы ұпай</t>
  </si>
  <si>
    <t>Ескерту</t>
  </si>
  <si>
    <t>№33</t>
  </si>
  <si>
    <t> Амантай Диляра Нұрлыбекқызы</t>
  </si>
  <si>
    <t>11 А</t>
  </si>
  <si>
    <t>қазақ тілі</t>
  </si>
  <si>
    <t>003841066</t>
  </si>
  <si>
    <t>070530651692</t>
  </si>
  <si>
    <t>шығармашылық</t>
  </si>
  <si>
    <t>өтпеді</t>
  </si>
  <si>
    <t> Артанова Қаракөз Құралбайқызы</t>
  </si>
  <si>
    <t>003902839</t>
  </si>
  <si>
    <t> 070721601446</t>
  </si>
  <si>
    <t>Абибулла Ұлжан Мұратбайқызы</t>
  </si>
  <si>
    <t>003824939</t>
  </si>
  <si>
    <t>080612652498</t>
  </si>
  <si>
    <t>Айдын Нұрай Серікқалиқызы</t>
  </si>
  <si>
    <t>003775589</t>
  </si>
  <si>
    <t>071113654147</t>
  </si>
  <si>
    <t>ағылшын тілі</t>
  </si>
  <si>
    <t>ДЖТ</t>
  </si>
  <si>
    <t>Арман Інжу Арманқызы</t>
  </si>
  <si>
    <t>003674651</t>
  </si>
  <si>
    <t>080328652654</t>
  </si>
  <si>
    <t>Асқарбек Фаутсаффар Саматұлы</t>
  </si>
  <si>
    <t>003602516</t>
  </si>
  <si>
    <t>070925553618</t>
  </si>
  <si>
    <t>Батыр Дана Қуатбекқызы</t>
  </si>
  <si>
    <t>003644818</t>
  </si>
  <si>
    <t>080225652793</t>
  </si>
  <si>
    <t>Джиенбаев Нариман Сундетович</t>
  </si>
  <si>
    <t>003547019</t>
  </si>
  <si>
    <t>071220553618</t>
  </si>
  <si>
    <t>математика</t>
  </si>
  <si>
    <t>физика</t>
  </si>
  <si>
    <t>Қайсарұлы Мейіржан</t>
  </si>
  <si>
    <t>003823038</t>
  </si>
  <si>
    <t>071114554611</t>
  </si>
  <si>
    <t>Қойшы Камшат Мерекегалиқызы</t>
  </si>
  <si>
    <t>003582489</t>
  </si>
  <si>
    <t>070923652240</t>
  </si>
  <si>
    <t>география</t>
  </si>
  <si>
    <t>Қызылқұл Медина Еламанқызы</t>
  </si>
  <si>
    <t>003564544</t>
  </si>
  <si>
    <t>071004654243</t>
  </si>
  <si>
    <t>Лепесов Нурбол Аканович</t>
  </si>
  <si>
    <t>003753632</t>
  </si>
  <si>
    <t>080321554597</t>
  </si>
  <si>
    <t>Мақсет Ақмарал Рақатқызы</t>
  </si>
  <si>
    <t>003857575</t>
  </si>
  <si>
    <t>080703654480</t>
  </si>
  <si>
    <t>биология</t>
  </si>
  <si>
    <t>химия</t>
  </si>
  <si>
    <t>Мұхамбетжан Ақмарал Бекмұхамбетқызы</t>
  </si>
  <si>
    <t>003779706</t>
  </si>
  <si>
    <t>080124653900</t>
  </si>
  <si>
    <t>қазақ әдебиеті</t>
  </si>
  <si>
    <t>АБ</t>
  </si>
  <si>
    <t>Мұхит Шалқар Амангелдіұлы</t>
  </si>
  <si>
    <t>003856569</t>
  </si>
  <si>
    <t>080725555056</t>
  </si>
  <si>
    <t>құқық негіздері</t>
  </si>
  <si>
    <t>Мынбай Майра Кайратқызы</t>
  </si>
  <si>
    <t>003608741</t>
  </si>
  <si>
    <t>080506654434</t>
  </si>
  <si>
    <t>Сайын Ақниет Әлібекқызы</t>
  </si>
  <si>
    <t>003500401</t>
  </si>
  <si>
    <t>080503653039</t>
  </si>
  <si>
    <t>Сенбай Асқар Шоқанұлы</t>
  </si>
  <si>
    <t>003557915</t>
  </si>
  <si>
    <t>070728553400</t>
  </si>
  <si>
    <t>Сенбай Нұртас Шоқанұлы</t>
  </si>
  <si>
    <t>003498628</t>
  </si>
  <si>
    <t>080906552898</t>
  </si>
  <si>
    <t>Сәтжан Рамазан Бақытұлы</t>
  </si>
  <si>
    <t>003856520</t>
  </si>
  <si>
    <t>080924555642</t>
  </si>
  <si>
    <t>Теміртас Арай Талғатқызы</t>
  </si>
  <si>
    <t>003506895</t>
  </si>
  <si>
    <t>070620651334</t>
  </si>
  <si>
    <t>Шалабаева Медина Анатолийқызы</t>
  </si>
  <si>
    <t>003739195</t>
  </si>
  <si>
    <t>080901654388</t>
  </si>
  <si>
    <t>Шамилқызы Карина</t>
  </si>
  <si>
    <t>003686337</t>
  </si>
  <si>
    <t>080824652432</t>
  </si>
  <si>
    <t>Аманқос Жаннұр Аманқосқызы</t>
  </si>
  <si>
    <t>мұғалім</t>
  </si>
  <si>
    <t>қазақша</t>
  </si>
  <si>
    <t>Боранқұлова Гүлима Сағымбекқызы</t>
  </si>
  <si>
    <t>Тулегенова Асель Макайевна</t>
  </si>
  <si>
    <t>Елдесова Гульмира Жоламановна</t>
  </si>
  <si>
    <t>директордың орынбасары</t>
  </si>
  <si>
    <t>Іздібай Ғалия Іздібайқызы</t>
  </si>
  <si>
    <t>Төлесінова Нұргүл Нұрбекқызы</t>
  </si>
  <si>
    <t>Габдуллина Индира Сатжанқызы</t>
  </si>
  <si>
    <t>2 жыл</t>
  </si>
  <si>
    <t>13 жыл</t>
  </si>
  <si>
    <t>14 жыл</t>
  </si>
  <si>
    <t>24 жыл</t>
  </si>
  <si>
    <t>31 жыл</t>
  </si>
  <si>
    <t>6 жыл</t>
  </si>
  <si>
    <t>Шакирова Камила Жолдасқызы</t>
  </si>
  <si>
    <t>21 жыл</t>
  </si>
  <si>
    <t>педагог-сарапшы, 26.06.2021ж</t>
  </si>
  <si>
    <t>педагог-модератор, 29.08.2024ж</t>
  </si>
  <si>
    <t>педагог-зерттеуші, 27.08.2020ж</t>
  </si>
  <si>
    <t>педагог-сарапшы, 04.08.2020ж</t>
  </si>
  <si>
    <t>педагог-модератор, 28.08.2020ж</t>
  </si>
  <si>
    <t>санатсыз</t>
  </si>
  <si>
    <t>педагог-модератор, 25.06.2020 ж</t>
  </si>
  <si>
    <t>педагог-зерттеуші, 18.10.2024ж</t>
  </si>
  <si>
    <t>оқушы саны</t>
  </si>
  <si>
    <t>ортақ ұпай</t>
  </si>
  <si>
    <t>Аманқос Ж.А.</t>
  </si>
  <si>
    <t>оқу сауаттылығы</t>
  </si>
  <si>
    <t>Боранқұлова Г.С.</t>
  </si>
  <si>
    <t>математикалық сауаттылық</t>
  </si>
  <si>
    <t>Төлегенова Ә.М.</t>
  </si>
  <si>
    <t>Шакирова К.Ж.</t>
  </si>
  <si>
    <t>құқық</t>
  </si>
  <si>
    <t>Елдесова Г.Ж.</t>
  </si>
  <si>
    <t xml:space="preserve">математика </t>
  </si>
  <si>
    <t>Төлесінова Н.Н.</t>
  </si>
  <si>
    <t>Іздібай Ғ.І.</t>
  </si>
  <si>
    <t>Ғабдуллина И.С.</t>
  </si>
  <si>
    <t>247</t>
  </si>
  <si>
    <t>188</t>
  </si>
  <si>
    <t>98</t>
  </si>
  <si>
    <t>Пәні</t>
  </si>
  <si>
    <t>Мұғалімі</t>
  </si>
  <si>
    <t>2024-2025 оқу жылы ҰБТ мамыр-шілде нәтижесі</t>
  </si>
  <si>
    <t>шығармашылықпен</t>
  </si>
  <si>
    <t>шығаршылықсыз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</si>
</sst>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indexed="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17" fontId="0" fillId="0" borderId="1" xfId="0" applyNumberFormat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16" fontId="3" fillId="0" borderId="1" xfId="0" applyNumberFormat="1" applyFont="1" applyBorder="1"/>
    <xf numFmtId="0" fontId="4" fillId="0" borderId="0" xfId="0" applyFont="1" applyAlignment="1">
      <alignment horizontal="center" vertical="center" wrapText="1"/>
    </xf>
    <xf numFmtId="17" fontId="3" fillId="0" borderId="1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164" fontId="3" fillId="0" borderId="0" xfId="0" applyNumberFormat="1" applyFont="1"/>
    <xf numFmtId="49" fontId="5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44"/>
  <sheetViews>
    <sheetView topLeftCell="A22" zoomScale="75" zoomScaleNormal="75" workbookViewId="0">
      <selection activeCell="S30" sqref="S30"/>
    </sheetView>
  </sheetViews>
  <sheetFormatPr defaultRowHeight="13.8" x14ac:dyDescent="0.25"/>
  <cols>
    <col min="1" max="1" width="7.33203125" style="13" customWidth="1"/>
    <col min="2" max="2" width="6" style="18" customWidth="1"/>
    <col min="3" max="3" width="14.5546875" style="18" customWidth="1"/>
    <col min="4" max="4" width="33.33203125" style="18" customWidth="1"/>
    <col min="5" max="5" width="14.6640625" style="19" customWidth="1"/>
    <col min="6" max="6" width="13.6640625" style="18" customWidth="1"/>
    <col min="7" max="7" width="11.6640625" style="18" customWidth="1"/>
    <col min="8" max="8" width="11.21875" style="13" customWidth="1"/>
    <col min="9" max="9" width="13.44140625" style="13" customWidth="1"/>
    <col min="10" max="15" width="8.88671875" style="13"/>
    <col min="16" max="16" width="10.109375" style="13" customWidth="1"/>
    <col min="17" max="17" width="11.44140625" style="13" bestFit="1" customWidth="1"/>
    <col min="18" max="16384" width="8.88671875" style="13"/>
  </cols>
  <sheetData>
    <row r="2" spans="2:18" x14ac:dyDescent="0.25">
      <c r="D2" s="18" t="s">
        <v>194</v>
      </c>
    </row>
    <row r="4" spans="2:18" ht="66" x14ac:dyDescent="0.25">
      <c r="B4" s="4" t="s">
        <v>51</v>
      </c>
      <c r="C4" s="4" t="s">
        <v>52</v>
      </c>
      <c r="D4" s="5" t="s">
        <v>53</v>
      </c>
      <c r="E4" s="4" t="s">
        <v>54</v>
      </c>
      <c r="F4" s="4" t="s">
        <v>55</v>
      </c>
      <c r="G4" s="4" t="s">
        <v>56</v>
      </c>
      <c r="H4" s="6" t="s">
        <v>48</v>
      </c>
      <c r="I4" s="6" t="s">
        <v>49</v>
      </c>
      <c r="J4" s="4" t="s">
        <v>33</v>
      </c>
      <c r="K4" s="4" t="s">
        <v>57</v>
      </c>
      <c r="L4" s="4" t="s">
        <v>58</v>
      </c>
      <c r="M4" s="4" t="s">
        <v>59</v>
      </c>
      <c r="N4" s="4" t="s">
        <v>60</v>
      </c>
      <c r="O4" s="4" t="s">
        <v>61</v>
      </c>
      <c r="P4" s="4" t="s">
        <v>62</v>
      </c>
      <c r="Q4" s="4" t="s">
        <v>63</v>
      </c>
      <c r="R4" s="4" t="s">
        <v>64</v>
      </c>
    </row>
    <row r="5" spans="2:18" ht="26.4" x14ac:dyDescent="0.25">
      <c r="B5" s="4">
        <v>1</v>
      </c>
      <c r="C5" s="4" t="s">
        <v>65</v>
      </c>
      <c r="D5" s="5" t="s">
        <v>66</v>
      </c>
      <c r="E5" s="4" t="s">
        <v>67</v>
      </c>
      <c r="F5" s="4" t="s">
        <v>68</v>
      </c>
      <c r="G5" s="7">
        <v>45799</v>
      </c>
      <c r="H5" s="6" t="s">
        <v>69</v>
      </c>
      <c r="I5" s="6" t="s">
        <v>70</v>
      </c>
      <c r="J5" s="4">
        <v>7</v>
      </c>
      <c r="K5" s="8">
        <v>2</v>
      </c>
      <c r="L5" s="4"/>
      <c r="M5" s="4"/>
      <c r="N5" s="4" t="s">
        <v>71</v>
      </c>
      <c r="O5" s="4"/>
      <c r="P5" s="4" t="s">
        <v>71</v>
      </c>
      <c r="Q5" s="4">
        <f t="shared" ref="Q5:Q27" si="0">J5+K5+L5+M5+O5</f>
        <v>9</v>
      </c>
      <c r="R5" s="4" t="s">
        <v>72</v>
      </c>
    </row>
    <row r="6" spans="2:18" ht="26.4" x14ac:dyDescent="0.25">
      <c r="B6" s="4">
        <v>2</v>
      </c>
      <c r="C6" s="4" t="s">
        <v>65</v>
      </c>
      <c r="D6" s="5" t="s">
        <v>73</v>
      </c>
      <c r="E6" s="4" t="s">
        <v>67</v>
      </c>
      <c r="F6" s="4" t="s">
        <v>68</v>
      </c>
      <c r="G6" s="7">
        <v>45798</v>
      </c>
      <c r="H6" s="6" t="s">
        <v>74</v>
      </c>
      <c r="I6" s="6" t="s">
        <v>75</v>
      </c>
      <c r="J6" s="3">
        <v>7</v>
      </c>
      <c r="K6" s="3">
        <v>7</v>
      </c>
      <c r="L6" s="3"/>
      <c r="M6" s="3"/>
      <c r="N6" s="3" t="s">
        <v>71</v>
      </c>
      <c r="O6" s="3"/>
      <c r="P6" s="3" t="s">
        <v>71</v>
      </c>
      <c r="Q6" s="3">
        <f t="shared" si="0"/>
        <v>14</v>
      </c>
      <c r="R6" s="3"/>
    </row>
    <row r="7" spans="2:18" ht="26.4" x14ac:dyDescent="0.25">
      <c r="B7" s="4">
        <v>3</v>
      </c>
      <c r="C7" s="4" t="s">
        <v>65</v>
      </c>
      <c r="D7" s="5" t="s">
        <v>76</v>
      </c>
      <c r="E7" s="4" t="s">
        <v>67</v>
      </c>
      <c r="F7" s="4" t="s">
        <v>68</v>
      </c>
      <c r="G7" s="7">
        <v>45805</v>
      </c>
      <c r="H7" s="6" t="s">
        <v>77</v>
      </c>
      <c r="I7" s="6" t="s">
        <v>78</v>
      </c>
      <c r="J7" s="3">
        <v>9</v>
      </c>
      <c r="K7" s="3">
        <v>6</v>
      </c>
      <c r="L7" s="9"/>
      <c r="M7" s="3"/>
      <c r="N7" s="3" t="s">
        <v>71</v>
      </c>
      <c r="O7" s="3"/>
      <c r="P7" s="3" t="s">
        <v>71</v>
      </c>
      <c r="Q7" s="9">
        <f t="shared" si="0"/>
        <v>15</v>
      </c>
      <c r="R7" s="3"/>
    </row>
    <row r="8" spans="2:18" ht="26.4" x14ac:dyDescent="0.25">
      <c r="B8" s="4">
        <v>4</v>
      </c>
      <c r="C8" s="4" t="s">
        <v>65</v>
      </c>
      <c r="D8" s="5" t="s">
        <v>79</v>
      </c>
      <c r="E8" s="4" t="s">
        <v>67</v>
      </c>
      <c r="F8" s="4" t="s">
        <v>68</v>
      </c>
      <c r="G8" s="7">
        <v>45799</v>
      </c>
      <c r="H8" s="6" t="s">
        <v>80</v>
      </c>
      <c r="I8" s="6" t="s">
        <v>81</v>
      </c>
      <c r="J8" s="3">
        <v>18</v>
      </c>
      <c r="K8" s="3">
        <v>10</v>
      </c>
      <c r="L8" s="3">
        <v>9</v>
      </c>
      <c r="M8" s="3">
        <v>44</v>
      </c>
      <c r="N8" s="3" t="s">
        <v>82</v>
      </c>
      <c r="O8" s="3">
        <v>42</v>
      </c>
      <c r="P8" s="3" t="s">
        <v>83</v>
      </c>
      <c r="Q8" s="3">
        <f t="shared" si="0"/>
        <v>123</v>
      </c>
      <c r="R8" s="3" t="s">
        <v>50</v>
      </c>
    </row>
    <row r="9" spans="2:18" ht="26.4" x14ac:dyDescent="0.25">
      <c r="B9" s="4">
        <v>5</v>
      </c>
      <c r="C9" s="4" t="s">
        <v>65</v>
      </c>
      <c r="D9" s="5" t="s">
        <v>84</v>
      </c>
      <c r="E9" s="4" t="s">
        <v>67</v>
      </c>
      <c r="F9" s="4" t="s">
        <v>68</v>
      </c>
      <c r="G9" s="7">
        <v>45816</v>
      </c>
      <c r="H9" s="10" t="s">
        <v>85</v>
      </c>
      <c r="I9" s="10" t="s">
        <v>86</v>
      </c>
      <c r="J9" s="3">
        <v>9</v>
      </c>
      <c r="K9" s="3">
        <v>8</v>
      </c>
      <c r="L9" s="3"/>
      <c r="M9" s="3"/>
      <c r="N9" s="3" t="s">
        <v>71</v>
      </c>
      <c r="O9" s="3"/>
      <c r="P9" s="3" t="s">
        <v>71</v>
      </c>
      <c r="Q9" s="3">
        <f t="shared" si="0"/>
        <v>17</v>
      </c>
      <c r="R9" s="3"/>
    </row>
    <row r="10" spans="2:18" ht="26.4" x14ac:dyDescent="0.25">
      <c r="B10" s="4">
        <v>6</v>
      </c>
      <c r="C10" s="4" t="s">
        <v>65</v>
      </c>
      <c r="D10" s="5" t="s">
        <v>87</v>
      </c>
      <c r="E10" s="4" t="s">
        <v>67</v>
      </c>
      <c r="F10" s="4" t="s">
        <v>68</v>
      </c>
      <c r="G10" s="7">
        <v>45808</v>
      </c>
      <c r="H10" s="6" t="s">
        <v>88</v>
      </c>
      <c r="I10" s="6" t="s">
        <v>89</v>
      </c>
      <c r="J10" s="3">
        <v>7</v>
      </c>
      <c r="K10" s="3">
        <v>10</v>
      </c>
      <c r="L10" s="9"/>
      <c r="M10" s="3"/>
      <c r="N10" s="3" t="s">
        <v>71</v>
      </c>
      <c r="O10" s="3"/>
      <c r="P10" s="3" t="s">
        <v>71</v>
      </c>
      <c r="Q10" s="3">
        <f t="shared" si="0"/>
        <v>17</v>
      </c>
      <c r="R10" s="3"/>
    </row>
    <row r="11" spans="2:18" ht="26.4" x14ac:dyDescent="0.25">
      <c r="B11" s="4">
        <v>7</v>
      </c>
      <c r="C11" s="4" t="s">
        <v>65</v>
      </c>
      <c r="D11" s="5" t="s">
        <v>90</v>
      </c>
      <c r="E11" s="4" t="s">
        <v>67</v>
      </c>
      <c r="F11" s="4" t="s">
        <v>68</v>
      </c>
      <c r="G11" s="7">
        <v>45821</v>
      </c>
      <c r="H11" s="6" t="s">
        <v>91</v>
      </c>
      <c r="I11" s="6" t="s">
        <v>92</v>
      </c>
      <c r="J11" s="3">
        <v>7</v>
      </c>
      <c r="K11" s="3">
        <v>8</v>
      </c>
      <c r="L11" s="3"/>
      <c r="M11" s="3"/>
      <c r="N11" s="3" t="s">
        <v>71</v>
      </c>
      <c r="O11" s="3"/>
      <c r="P11" s="3" t="s">
        <v>71</v>
      </c>
      <c r="Q11" s="3">
        <f t="shared" si="0"/>
        <v>15</v>
      </c>
      <c r="R11" s="3"/>
    </row>
    <row r="12" spans="2:18" ht="26.4" x14ac:dyDescent="0.25">
      <c r="B12" s="4">
        <v>8</v>
      </c>
      <c r="C12" s="4" t="s">
        <v>65</v>
      </c>
      <c r="D12" s="5" t="s">
        <v>93</v>
      </c>
      <c r="E12" s="4" t="s">
        <v>67</v>
      </c>
      <c r="F12" s="4" t="s">
        <v>68</v>
      </c>
      <c r="G12" s="7">
        <v>45842</v>
      </c>
      <c r="H12" s="6" t="s">
        <v>94</v>
      </c>
      <c r="I12" s="6" t="s">
        <v>95</v>
      </c>
      <c r="J12" s="3">
        <v>7</v>
      </c>
      <c r="K12" s="3">
        <v>8</v>
      </c>
      <c r="L12" s="3">
        <v>6</v>
      </c>
      <c r="M12" s="3">
        <v>14</v>
      </c>
      <c r="N12" s="3" t="s">
        <v>96</v>
      </c>
      <c r="O12" s="3">
        <v>15</v>
      </c>
      <c r="P12" s="3" t="s">
        <v>97</v>
      </c>
      <c r="Q12" s="3">
        <f t="shared" si="0"/>
        <v>50</v>
      </c>
      <c r="R12" s="3"/>
    </row>
    <row r="13" spans="2:18" ht="26.4" x14ac:dyDescent="0.25">
      <c r="B13" s="4">
        <v>9</v>
      </c>
      <c r="C13" s="4" t="s">
        <v>65</v>
      </c>
      <c r="D13" s="5" t="s">
        <v>98</v>
      </c>
      <c r="E13" s="4" t="s">
        <v>67</v>
      </c>
      <c r="F13" s="4" t="s">
        <v>68</v>
      </c>
      <c r="G13" s="7">
        <v>45797</v>
      </c>
      <c r="H13" s="6" t="s">
        <v>99</v>
      </c>
      <c r="I13" s="6" t="s">
        <v>100</v>
      </c>
      <c r="J13" s="3">
        <v>9</v>
      </c>
      <c r="K13" s="3">
        <v>8</v>
      </c>
      <c r="L13" s="3">
        <v>3</v>
      </c>
      <c r="M13" s="3">
        <v>18</v>
      </c>
      <c r="N13" s="3" t="s">
        <v>96</v>
      </c>
      <c r="O13" s="3">
        <v>16</v>
      </c>
      <c r="P13" s="3" t="s">
        <v>97</v>
      </c>
      <c r="Q13" s="3">
        <f t="shared" si="0"/>
        <v>54</v>
      </c>
      <c r="R13" s="3"/>
    </row>
    <row r="14" spans="2:18" ht="26.4" x14ac:dyDescent="0.25">
      <c r="B14" s="4">
        <v>10</v>
      </c>
      <c r="C14" s="4" t="s">
        <v>65</v>
      </c>
      <c r="D14" s="5" t="s">
        <v>101</v>
      </c>
      <c r="E14" s="4" t="s">
        <v>67</v>
      </c>
      <c r="F14" s="4" t="s">
        <v>68</v>
      </c>
      <c r="G14" s="7">
        <v>45834</v>
      </c>
      <c r="H14" s="6" t="s">
        <v>102</v>
      </c>
      <c r="I14" s="6" t="s">
        <v>103</v>
      </c>
      <c r="J14" s="3">
        <v>17</v>
      </c>
      <c r="K14" s="3">
        <v>10</v>
      </c>
      <c r="L14" s="3">
        <v>7</v>
      </c>
      <c r="M14" s="3">
        <v>35</v>
      </c>
      <c r="N14" s="3" t="s">
        <v>83</v>
      </c>
      <c r="O14" s="3">
        <v>37</v>
      </c>
      <c r="P14" s="3" t="s">
        <v>104</v>
      </c>
      <c r="Q14" s="3">
        <f t="shared" si="0"/>
        <v>106</v>
      </c>
      <c r="R14" s="3"/>
    </row>
    <row r="15" spans="2:18" ht="26.4" x14ac:dyDescent="0.25">
      <c r="B15" s="4">
        <v>11</v>
      </c>
      <c r="C15" s="4" t="s">
        <v>65</v>
      </c>
      <c r="D15" s="5" t="s">
        <v>105</v>
      </c>
      <c r="E15" s="4" t="s">
        <v>67</v>
      </c>
      <c r="F15" s="4" t="s">
        <v>68</v>
      </c>
      <c r="G15" s="7">
        <v>45838</v>
      </c>
      <c r="H15" s="6" t="s">
        <v>106</v>
      </c>
      <c r="I15" s="6" t="s">
        <v>107</v>
      </c>
      <c r="J15" s="3">
        <v>11</v>
      </c>
      <c r="K15" s="3">
        <v>10</v>
      </c>
      <c r="L15" s="3">
        <v>6</v>
      </c>
      <c r="M15" s="3">
        <v>8</v>
      </c>
      <c r="N15" s="3" t="s">
        <v>96</v>
      </c>
      <c r="O15" s="3">
        <v>25</v>
      </c>
      <c r="P15" s="3" t="s">
        <v>104</v>
      </c>
      <c r="Q15" s="3">
        <f t="shared" si="0"/>
        <v>60</v>
      </c>
      <c r="R15" s="3"/>
    </row>
    <row r="16" spans="2:18" ht="26.4" x14ac:dyDescent="0.25">
      <c r="B16" s="4">
        <v>12</v>
      </c>
      <c r="C16" s="4" t="s">
        <v>65</v>
      </c>
      <c r="D16" s="5" t="s">
        <v>108</v>
      </c>
      <c r="E16" s="4" t="s">
        <v>67</v>
      </c>
      <c r="F16" s="4" t="s">
        <v>68</v>
      </c>
      <c r="G16" s="7">
        <v>45821</v>
      </c>
      <c r="H16" s="6" t="s">
        <v>109</v>
      </c>
      <c r="I16" s="6" t="s">
        <v>110</v>
      </c>
      <c r="J16" s="3">
        <v>17</v>
      </c>
      <c r="K16" s="3">
        <v>8</v>
      </c>
      <c r="L16" s="3">
        <v>7</v>
      </c>
      <c r="M16" s="3">
        <v>19</v>
      </c>
      <c r="N16" s="3" t="s">
        <v>96</v>
      </c>
      <c r="O16" s="3">
        <v>21</v>
      </c>
      <c r="P16" s="3" t="s">
        <v>97</v>
      </c>
      <c r="Q16" s="3">
        <f t="shared" si="0"/>
        <v>72</v>
      </c>
      <c r="R16" s="3"/>
    </row>
    <row r="17" spans="2:18" x14ac:dyDescent="0.25">
      <c r="B17" s="4">
        <v>13</v>
      </c>
      <c r="C17" s="4" t="s">
        <v>65</v>
      </c>
      <c r="D17" s="5" t="s">
        <v>111</v>
      </c>
      <c r="E17" s="4" t="s">
        <v>67</v>
      </c>
      <c r="F17" s="4" t="s">
        <v>68</v>
      </c>
      <c r="G17" s="7">
        <v>45800</v>
      </c>
      <c r="H17" s="6" t="s">
        <v>112</v>
      </c>
      <c r="I17" s="6" t="s">
        <v>113</v>
      </c>
      <c r="J17" s="3">
        <v>7</v>
      </c>
      <c r="K17" s="3">
        <v>9</v>
      </c>
      <c r="L17" s="3">
        <v>6</v>
      </c>
      <c r="M17" s="3">
        <v>26</v>
      </c>
      <c r="N17" s="3" t="s">
        <v>114</v>
      </c>
      <c r="O17" s="3">
        <v>13</v>
      </c>
      <c r="P17" s="3" t="s">
        <v>115</v>
      </c>
      <c r="Q17" s="3">
        <f t="shared" si="0"/>
        <v>61</v>
      </c>
      <c r="R17" s="3"/>
    </row>
    <row r="18" spans="2:18" ht="26.4" x14ac:dyDescent="0.25">
      <c r="B18" s="4">
        <v>14</v>
      </c>
      <c r="C18" s="4" t="s">
        <v>65</v>
      </c>
      <c r="D18" s="5" t="s">
        <v>116</v>
      </c>
      <c r="E18" s="4" t="s">
        <v>67</v>
      </c>
      <c r="F18" s="4" t="s">
        <v>68</v>
      </c>
      <c r="G18" s="7">
        <v>45804</v>
      </c>
      <c r="H18" s="6" t="s">
        <v>117</v>
      </c>
      <c r="I18" s="6" t="s">
        <v>118</v>
      </c>
      <c r="J18" s="3">
        <v>16</v>
      </c>
      <c r="K18" s="3">
        <v>9</v>
      </c>
      <c r="L18" s="3">
        <v>9</v>
      </c>
      <c r="M18" s="3">
        <v>48</v>
      </c>
      <c r="N18" s="3" t="s">
        <v>68</v>
      </c>
      <c r="O18" s="3">
        <v>47</v>
      </c>
      <c r="P18" s="3" t="s">
        <v>119</v>
      </c>
      <c r="Q18" s="3">
        <f t="shared" si="0"/>
        <v>129</v>
      </c>
      <c r="R18" s="3" t="s">
        <v>120</v>
      </c>
    </row>
    <row r="19" spans="2:18" ht="26.4" x14ac:dyDescent="0.25">
      <c r="B19" s="4">
        <v>15</v>
      </c>
      <c r="C19" s="4" t="s">
        <v>65</v>
      </c>
      <c r="D19" s="11" t="s">
        <v>121</v>
      </c>
      <c r="E19" s="4" t="s">
        <v>67</v>
      </c>
      <c r="F19" s="4" t="s">
        <v>68</v>
      </c>
      <c r="G19" s="7">
        <v>45793</v>
      </c>
      <c r="H19" s="10" t="s">
        <v>122</v>
      </c>
      <c r="I19" s="10" t="s">
        <v>123</v>
      </c>
      <c r="J19" s="3">
        <v>8</v>
      </c>
      <c r="K19" s="3">
        <v>5</v>
      </c>
      <c r="L19" s="3">
        <v>6</v>
      </c>
      <c r="M19" s="3">
        <v>11</v>
      </c>
      <c r="N19" s="3" t="s">
        <v>83</v>
      </c>
      <c r="O19" s="3">
        <v>23</v>
      </c>
      <c r="P19" s="3" t="s">
        <v>124</v>
      </c>
      <c r="Q19" s="3">
        <f t="shared" si="0"/>
        <v>53</v>
      </c>
      <c r="R19" s="3"/>
    </row>
    <row r="20" spans="2:18" ht="26.4" x14ac:dyDescent="0.25">
      <c r="B20" s="4">
        <v>16</v>
      </c>
      <c r="C20" s="4" t="s">
        <v>65</v>
      </c>
      <c r="D20" s="11" t="s">
        <v>125</v>
      </c>
      <c r="E20" s="4" t="s">
        <v>67</v>
      </c>
      <c r="F20" s="4" t="s">
        <v>68</v>
      </c>
      <c r="G20" s="7">
        <v>45822</v>
      </c>
      <c r="H20" s="10" t="s">
        <v>126</v>
      </c>
      <c r="I20" s="6" t="s">
        <v>127</v>
      </c>
      <c r="J20" s="3">
        <v>8</v>
      </c>
      <c r="K20" s="3">
        <v>10</v>
      </c>
      <c r="L20" s="3"/>
      <c r="M20" s="3"/>
      <c r="N20" s="3" t="s">
        <v>71</v>
      </c>
      <c r="O20" s="3"/>
      <c r="P20" s="3" t="s">
        <v>71</v>
      </c>
      <c r="Q20" s="3">
        <f t="shared" si="0"/>
        <v>18</v>
      </c>
      <c r="R20" s="3"/>
    </row>
    <row r="21" spans="2:18" ht="26.4" x14ac:dyDescent="0.25">
      <c r="B21" s="4">
        <v>17</v>
      </c>
      <c r="C21" s="4" t="s">
        <v>65</v>
      </c>
      <c r="D21" s="11" t="s">
        <v>128</v>
      </c>
      <c r="E21" s="4" t="s">
        <v>67</v>
      </c>
      <c r="F21" s="4" t="s">
        <v>68</v>
      </c>
      <c r="G21" s="7">
        <v>45833</v>
      </c>
      <c r="H21" s="10" t="s">
        <v>129</v>
      </c>
      <c r="I21" s="10" t="s">
        <v>130</v>
      </c>
      <c r="J21" s="3">
        <v>12</v>
      </c>
      <c r="K21" s="3">
        <v>9</v>
      </c>
      <c r="L21" s="3">
        <v>7</v>
      </c>
      <c r="M21" s="3">
        <v>28</v>
      </c>
      <c r="N21" s="3" t="s">
        <v>96</v>
      </c>
      <c r="O21" s="3">
        <v>39</v>
      </c>
      <c r="P21" s="3" t="s">
        <v>104</v>
      </c>
      <c r="Q21" s="3">
        <f t="shared" si="0"/>
        <v>95</v>
      </c>
      <c r="R21" s="3" t="s">
        <v>50</v>
      </c>
    </row>
    <row r="22" spans="2:18" ht="26.4" x14ac:dyDescent="0.25">
      <c r="B22" s="4">
        <v>18</v>
      </c>
      <c r="C22" s="4" t="s">
        <v>65</v>
      </c>
      <c r="D22" s="5" t="s">
        <v>131</v>
      </c>
      <c r="E22" s="4" t="s">
        <v>67</v>
      </c>
      <c r="F22" s="4" t="s">
        <v>68</v>
      </c>
      <c r="G22" s="7">
        <v>45829</v>
      </c>
      <c r="H22" s="10" t="s">
        <v>132</v>
      </c>
      <c r="I22" s="6" t="s">
        <v>133</v>
      </c>
      <c r="J22" s="3">
        <v>15</v>
      </c>
      <c r="K22" s="3">
        <v>9</v>
      </c>
      <c r="L22" s="3">
        <v>3</v>
      </c>
      <c r="M22" s="3">
        <v>33</v>
      </c>
      <c r="N22" s="3" t="s">
        <v>83</v>
      </c>
      <c r="O22" s="3">
        <v>33</v>
      </c>
      <c r="P22" s="3" t="s">
        <v>104</v>
      </c>
      <c r="Q22" s="3">
        <f t="shared" si="0"/>
        <v>93</v>
      </c>
      <c r="R22" s="3"/>
    </row>
    <row r="23" spans="2:18" ht="26.4" x14ac:dyDescent="0.25">
      <c r="B23" s="4">
        <v>19</v>
      </c>
      <c r="C23" s="4" t="s">
        <v>65</v>
      </c>
      <c r="D23" s="11" t="s">
        <v>134</v>
      </c>
      <c r="E23" s="4" t="s">
        <v>67</v>
      </c>
      <c r="F23" s="4" t="s">
        <v>68</v>
      </c>
      <c r="G23" s="7">
        <v>45838</v>
      </c>
      <c r="H23" s="10" t="s">
        <v>135</v>
      </c>
      <c r="I23" s="6" t="s">
        <v>136</v>
      </c>
      <c r="J23" s="3">
        <v>13</v>
      </c>
      <c r="K23" s="3">
        <v>8</v>
      </c>
      <c r="L23" s="3">
        <v>9</v>
      </c>
      <c r="M23" s="3">
        <v>29</v>
      </c>
      <c r="N23" s="3" t="s">
        <v>96</v>
      </c>
      <c r="O23" s="3">
        <v>15</v>
      </c>
      <c r="P23" s="3" t="s">
        <v>97</v>
      </c>
      <c r="Q23" s="3">
        <f t="shared" si="0"/>
        <v>74</v>
      </c>
      <c r="R23" s="3"/>
    </row>
    <row r="24" spans="2:18" ht="26.4" x14ac:dyDescent="0.25">
      <c r="B24" s="4">
        <v>20</v>
      </c>
      <c r="C24" s="4" t="s">
        <v>65</v>
      </c>
      <c r="D24" s="5" t="s">
        <v>137</v>
      </c>
      <c r="E24" s="4" t="s">
        <v>67</v>
      </c>
      <c r="F24" s="4" t="s">
        <v>68</v>
      </c>
      <c r="G24" s="7">
        <v>45793</v>
      </c>
      <c r="H24" s="6" t="s">
        <v>138</v>
      </c>
      <c r="I24" s="6" t="s">
        <v>139</v>
      </c>
      <c r="J24" s="3">
        <v>9</v>
      </c>
      <c r="K24" s="3">
        <v>6</v>
      </c>
      <c r="L24" s="3">
        <v>4</v>
      </c>
      <c r="M24" s="3">
        <v>31</v>
      </c>
      <c r="N24" s="3" t="s">
        <v>83</v>
      </c>
      <c r="O24" s="3">
        <v>30</v>
      </c>
      <c r="P24" s="3" t="s">
        <v>124</v>
      </c>
      <c r="Q24" s="3">
        <f t="shared" si="0"/>
        <v>80</v>
      </c>
      <c r="R24" s="3"/>
    </row>
    <row r="25" spans="2:18" x14ac:dyDescent="0.25">
      <c r="B25" s="4">
        <v>21</v>
      </c>
      <c r="C25" s="4" t="s">
        <v>65</v>
      </c>
      <c r="D25" s="5" t="s">
        <v>140</v>
      </c>
      <c r="E25" s="4" t="s">
        <v>67</v>
      </c>
      <c r="F25" s="4" t="s">
        <v>68</v>
      </c>
      <c r="G25" s="7">
        <v>45832</v>
      </c>
      <c r="H25" s="6" t="s">
        <v>141</v>
      </c>
      <c r="I25" s="6" t="s">
        <v>142</v>
      </c>
      <c r="J25" s="3">
        <v>11</v>
      </c>
      <c r="K25" s="3">
        <v>10</v>
      </c>
      <c r="L25" s="3">
        <v>8</v>
      </c>
      <c r="M25" s="3">
        <v>30</v>
      </c>
      <c r="N25" s="3" t="s">
        <v>114</v>
      </c>
      <c r="O25" s="3">
        <v>17</v>
      </c>
      <c r="P25" s="3" t="s">
        <v>115</v>
      </c>
      <c r="Q25" s="3">
        <f t="shared" si="0"/>
        <v>76</v>
      </c>
      <c r="R25" s="3"/>
    </row>
    <row r="26" spans="2:18" x14ac:dyDescent="0.25">
      <c r="B26" s="4">
        <v>22</v>
      </c>
      <c r="C26" s="4" t="s">
        <v>65</v>
      </c>
      <c r="D26" s="5" t="s">
        <v>143</v>
      </c>
      <c r="E26" s="4" t="s">
        <v>67</v>
      </c>
      <c r="F26" s="4" t="s">
        <v>68</v>
      </c>
      <c r="G26" s="7">
        <v>45808</v>
      </c>
      <c r="H26" s="6" t="s">
        <v>144</v>
      </c>
      <c r="I26" s="6" t="s">
        <v>145</v>
      </c>
      <c r="J26" s="3">
        <v>14</v>
      </c>
      <c r="K26" s="3">
        <v>10</v>
      </c>
      <c r="L26" s="3">
        <v>8</v>
      </c>
      <c r="M26" s="3">
        <v>21</v>
      </c>
      <c r="N26" s="3" t="s">
        <v>114</v>
      </c>
      <c r="O26" s="3">
        <v>11</v>
      </c>
      <c r="P26" s="3" t="s">
        <v>115</v>
      </c>
      <c r="Q26" s="3">
        <f t="shared" si="0"/>
        <v>64</v>
      </c>
      <c r="R26" s="3"/>
    </row>
    <row r="27" spans="2:18" ht="26.4" x14ac:dyDescent="0.25">
      <c r="B27" s="4">
        <v>23</v>
      </c>
      <c r="C27" s="4" t="s">
        <v>65</v>
      </c>
      <c r="D27" s="5" t="s">
        <v>146</v>
      </c>
      <c r="E27" s="4" t="s">
        <v>67</v>
      </c>
      <c r="F27" s="4" t="s">
        <v>68</v>
      </c>
      <c r="G27" s="7">
        <v>45816</v>
      </c>
      <c r="H27" s="6" t="s">
        <v>147</v>
      </c>
      <c r="I27" s="6" t="s">
        <v>148</v>
      </c>
      <c r="J27" s="3">
        <v>9</v>
      </c>
      <c r="K27" s="3">
        <v>8</v>
      </c>
      <c r="L27" s="3"/>
      <c r="M27" s="3"/>
      <c r="N27" s="3" t="s">
        <v>71</v>
      </c>
      <c r="O27" s="3"/>
      <c r="P27" s="3" t="s">
        <v>71</v>
      </c>
      <c r="Q27" s="3">
        <f t="shared" si="0"/>
        <v>17</v>
      </c>
      <c r="R27" s="3"/>
    </row>
    <row r="28" spans="2:18" x14ac:dyDescent="0.25">
      <c r="Q28" s="3">
        <f>SUM(Q5:Q27)</f>
        <v>1312</v>
      </c>
    </row>
    <row r="29" spans="2:18" x14ac:dyDescent="0.25">
      <c r="J29" s="25"/>
      <c r="K29" s="25"/>
      <c r="L29" s="25"/>
      <c r="O29" s="13" t="s">
        <v>195</v>
      </c>
      <c r="Q29" s="12">
        <f>Q28/23</f>
        <v>57.043478260869563</v>
      </c>
    </row>
    <row r="30" spans="2:18" x14ac:dyDescent="0.25">
      <c r="O30" s="13" t="s">
        <v>196</v>
      </c>
      <c r="Q30" s="13">
        <v>79.3</v>
      </c>
    </row>
    <row r="31" spans="2:18" s="18" customFormat="1" ht="15.6" x14ac:dyDescent="0.3">
      <c r="C31" s="21" t="s">
        <v>192</v>
      </c>
      <c r="D31" s="21" t="s">
        <v>193</v>
      </c>
      <c r="E31" s="26" t="s">
        <v>63</v>
      </c>
      <c r="F31" s="21" t="s">
        <v>175</v>
      </c>
      <c r="G31" s="21" t="s">
        <v>176</v>
      </c>
    </row>
    <row r="32" spans="2:18" s="18" customFormat="1" ht="31.2" x14ac:dyDescent="0.3">
      <c r="C32" s="24" t="s">
        <v>33</v>
      </c>
      <c r="D32" s="20" t="s">
        <v>177</v>
      </c>
      <c r="E32" s="26" t="s">
        <v>189</v>
      </c>
      <c r="F32" s="21">
        <v>23</v>
      </c>
      <c r="G32" s="22">
        <f>E32/F32</f>
        <v>10.739130434782609</v>
      </c>
    </row>
    <row r="33" spans="3:7" s="18" customFormat="1" ht="31.2" x14ac:dyDescent="0.3">
      <c r="C33" s="24" t="s">
        <v>178</v>
      </c>
      <c r="D33" s="20" t="s">
        <v>179</v>
      </c>
      <c r="E33" s="26" t="s">
        <v>190</v>
      </c>
      <c r="F33" s="21">
        <v>23</v>
      </c>
      <c r="G33" s="22">
        <f t="shared" ref="G33:G44" si="1">E33/F33</f>
        <v>8.1739130434782616</v>
      </c>
    </row>
    <row r="34" spans="3:7" s="18" customFormat="1" ht="46.8" x14ac:dyDescent="0.3">
      <c r="C34" s="24" t="s">
        <v>180</v>
      </c>
      <c r="D34" s="20" t="s">
        <v>181</v>
      </c>
      <c r="E34" s="26" t="s">
        <v>191</v>
      </c>
      <c r="F34" s="21">
        <v>15</v>
      </c>
      <c r="G34" s="22">
        <f t="shared" si="1"/>
        <v>6.5333333333333332</v>
      </c>
    </row>
    <row r="35" spans="3:7" s="18" customFormat="1" ht="15.6" x14ac:dyDescent="0.3">
      <c r="C35" s="24" t="s">
        <v>68</v>
      </c>
      <c r="D35" s="20" t="s">
        <v>179</v>
      </c>
      <c r="E35" s="21">
        <v>48</v>
      </c>
      <c r="F35" s="21">
        <v>1</v>
      </c>
      <c r="G35" s="22">
        <f t="shared" si="1"/>
        <v>48</v>
      </c>
    </row>
    <row r="36" spans="3:7" s="18" customFormat="1" ht="31.2" x14ac:dyDescent="0.3">
      <c r="C36" s="24" t="s">
        <v>119</v>
      </c>
      <c r="D36" s="20" t="s">
        <v>179</v>
      </c>
      <c r="E36" s="21">
        <v>47</v>
      </c>
      <c r="F36" s="21">
        <v>1</v>
      </c>
      <c r="G36" s="22">
        <f t="shared" si="1"/>
        <v>47</v>
      </c>
    </row>
    <row r="37" spans="3:7" s="18" customFormat="1" ht="15.6" x14ac:dyDescent="0.3">
      <c r="C37" s="24" t="s">
        <v>82</v>
      </c>
      <c r="D37" s="20" t="s">
        <v>182</v>
      </c>
      <c r="E37" s="21">
        <v>44</v>
      </c>
      <c r="F37" s="21">
        <v>1</v>
      </c>
      <c r="G37" s="21">
        <f t="shared" si="1"/>
        <v>44</v>
      </c>
    </row>
    <row r="38" spans="3:7" s="18" customFormat="1" ht="15.6" x14ac:dyDescent="0.3">
      <c r="C38" s="24" t="s">
        <v>83</v>
      </c>
      <c r="D38" s="20" t="s">
        <v>177</v>
      </c>
      <c r="E38" s="21">
        <f>M14+M19+M22+M24+O8</f>
        <v>152</v>
      </c>
      <c r="F38" s="21">
        <v>5</v>
      </c>
      <c r="G38" s="21">
        <f t="shared" si="1"/>
        <v>30.4</v>
      </c>
    </row>
    <row r="39" spans="3:7" s="18" customFormat="1" ht="15.6" x14ac:dyDescent="0.3">
      <c r="C39" s="24" t="s">
        <v>183</v>
      </c>
      <c r="D39" s="20" t="s">
        <v>177</v>
      </c>
      <c r="E39" s="21">
        <f>O19+O24</f>
        <v>53</v>
      </c>
      <c r="F39" s="21">
        <v>2</v>
      </c>
      <c r="G39" s="21">
        <f t="shared" si="1"/>
        <v>26.5</v>
      </c>
    </row>
    <row r="40" spans="3:7" s="18" customFormat="1" ht="15.6" x14ac:dyDescent="0.3">
      <c r="C40" s="24" t="s">
        <v>97</v>
      </c>
      <c r="D40" s="20" t="s">
        <v>184</v>
      </c>
      <c r="E40" s="21">
        <f>O12+O13+O16+O23</f>
        <v>67</v>
      </c>
      <c r="F40" s="21">
        <v>4</v>
      </c>
      <c r="G40" s="21">
        <f t="shared" si="1"/>
        <v>16.75</v>
      </c>
    </row>
    <row r="41" spans="3:7" s="18" customFormat="1" ht="15.6" x14ac:dyDescent="0.3">
      <c r="C41" s="24" t="s">
        <v>185</v>
      </c>
      <c r="D41" s="20" t="s">
        <v>181</v>
      </c>
      <c r="E41" s="21">
        <f>M12+M13+M15+M16+M21+M23</f>
        <v>116</v>
      </c>
      <c r="F41" s="21">
        <v>6</v>
      </c>
      <c r="G41" s="22">
        <f t="shared" si="1"/>
        <v>19.333333333333332</v>
      </c>
    </row>
    <row r="42" spans="3:7" s="18" customFormat="1" ht="15.6" x14ac:dyDescent="0.3">
      <c r="C42" s="24" t="s">
        <v>114</v>
      </c>
      <c r="D42" s="20" t="s">
        <v>186</v>
      </c>
      <c r="E42" s="21">
        <f>M17+M25+M26</f>
        <v>77</v>
      </c>
      <c r="F42" s="21">
        <v>3</v>
      </c>
      <c r="G42" s="30">
        <f t="shared" si="1"/>
        <v>25.666666666666668</v>
      </c>
    </row>
    <row r="43" spans="3:7" ht="15.6" x14ac:dyDescent="0.3">
      <c r="C43" s="24" t="s">
        <v>115</v>
      </c>
      <c r="D43" s="20" t="s">
        <v>187</v>
      </c>
      <c r="E43" s="23">
        <f>O17+O25+O26</f>
        <v>41</v>
      </c>
      <c r="F43" s="21">
        <v>3</v>
      </c>
      <c r="G43" s="30">
        <f t="shared" si="1"/>
        <v>13.666666666666666</v>
      </c>
    </row>
    <row r="44" spans="3:7" ht="15.6" x14ac:dyDescent="0.3">
      <c r="C44" s="24" t="s">
        <v>104</v>
      </c>
      <c r="D44" s="20" t="s">
        <v>188</v>
      </c>
      <c r="E44" s="23">
        <f>O14+O15+O21+O22</f>
        <v>134</v>
      </c>
      <c r="F44" s="21">
        <v>4</v>
      </c>
      <c r="G44" s="22">
        <f t="shared" si="1"/>
        <v>33.5</v>
      </c>
    </row>
  </sheetData>
  <autoFilter ref="B4:T29" xr:uid="{00000000-0001-0000-0000-000000000000}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R9"/>
  <sheetViews>
    <sheetView workbookViewId="0">
      <selection activeCell="G10" sqref="G10"/>
    </sheetView>
  </sheetViews>
  <sheetFormatPr defaultRowHeight="13.8" x14ac:dyDescent="0.25"/>
  <cols>
    <col min="1" max="3" width="8.88671875" style="13"/>
    <col min="4" max="4" width="18.109375" style="13" customWidth="1"/>
    <col min="5" max="5" width="11.44140625" style="13" customWidth="1"/>
    <col min="6" max="8" width="8.88671875" style="13"/>
    <col min="9" max="9" width="12" style="13" customWidth="1"/>
    <col min="10" max="11" width="8.88671875" style="13"/>
    <col min="12" max="12" width="11.5546875" style="13" customWidth="1"/>
    <col min="13" max="13" width="10.88671875" style="13" customWidth="1"/>
    <col min="14" max="16384" width="8.88671875" style="13"/>
  </cols>
  <sheetData>
    <row r="2" spans="2:18" x14ac:dyDescent="0.25">
      <c r="J2" s="13" t="s">
        <v>7</v>
      </c>
    </row>
    <row r="5" spans="2:18" x14ac:dyDescent="0.25">
      <c r="K5" s="13" t="s">
        <v>18</v>
      </c>
      <c r="L5" s="13" t="s">
        <v>19</v>
      </c>
      <c r="M5" s="13" t="s">
        <v>20</v>
      </c>
      <c r="N5" s="13" t="s">
        <v>21</v>
      </c>
      <c r="P5" s="13">
        <v>50</v>
      </c>
    </row>
    <row r="7" spans="2:18" x14ac:dyDescent="0.25">
      <c r="B7" s="34" t="s">
        <v>0</v>
      </c>
      <c r="C7" s="34" t="s">
        <v>1</v>
      </c>
      <c r="D7" s="34" t="s">
        <v>2</v>
      </c>
      <c r="E7" s="34" t="s">
        <v>3</v>
      </c>
      <c r="F7" s="34" t="s">
        <v>4</v>
      </c>
      <c r="G7" s="35" t="s">
        <v>32</v>
      </c>
      <c r="H7" s="34" t="s">
        <v>5</v>
      </c>
      <c r="I7" s="34" t="s">
        <v>6</v>
      </c>
      <c r="J7" s="34" t="s">
        <v>14</v>
      </c>
      <c r="K7" s="34" t="s">
        <v>40</v>
      </c>
      <c r="L7" s="34"/>
      <c r="M7" s="34"/>
      <c r="N7" s="34"/>
      <c r="O7" s="34" t="s">
        <v>12</v>
      </c>
      <c r="P7" s="34" t="s">
        <v>13</v>
      </c>
      <c r="Q7" s="34" t="s">
        <v>15</v>
      </c>
      <c r="R7" s="34" t="s">
        <v>16</v>
      </c>
    </row>
    <row r="8" spans="2:18" x14ac:dyDescent="0.25">
      <c r="B8" s="34"/>
      <c r="C8" s="34"/>
      <c r="D8" s="34"/>
      <c r="E8" s="34"/>
      <c r="F8" s="34"/>
      <c r="G8" s="36"/>
      <c r="H8" s="34"/>
      <c r="I8" s="34"/>
      <c r="J8" s="34"/>
      <c r="K8" s="14" t="s">
        <v>30</v>
      </c>
      <c r="L8" s="17" t="s">
        <v>27</v>
      </c>
      <c r="M8" s="14" t="s">
        <v>28</v>
      </c>
      <c r="N8" s="14" t="s">
        <v>29</v>
      </c>
      <c r="O8" s="34"/>
      <c r="P8" s="34"/>
      <c r="Q8" s="34"/>
      <c r="R8" s="34"/>
    </row>
    <row r="9" spans="2:18" s="18" customFormat="1" ht="41.4" x14ac:dyDescent="0.3">
      <c r="B9" s="27">
        <v>1</v>
      </c>
      <c r="C9" s="27" t="s">
        <v>65</v>
      </c>
      <c r="D9" s="29" t="s">
        <v>149</v>
      </c>
      <c r="E9" s="28">
        <v>30664</v>
      </c>
      <c r="F9" s="27" t="s">
        <v>150</v>
      </c>
      <c r="G9" s="27" t="s">
        <v>151</v>
      </c>
      <c r="H9" s="27" t="s">
        <v>160</v>
      </c>
      <c r="I9" s="29" t="s">
        <v>173</v>
      </c>
      <c r="J9" s="27">
        <v>53</v>
      </c>
      <c r="K9" s="27">
        <v>0</v>
      </c>
      <c r="L9" s="27">
        <v>2</v>
      </c>
      <c r="M9" s="27">
        <v>0</v>
      </c>
      <c r="N9" s="27">
        <v>0</v>
      </c>
      <c r="O9" s="27">
        <f>K9+L9+M9+N9</f>
        <v>2</v>
      </c>
      <c r="P9" s="27">
        <f>J9/O9</f>
        <v>26.5</v>
      </c>
      <c r="Q9" s="27">
        <f>(M9+N9)*100/O9</f>
        <v>0</v>
      </c>
      <c r="R9" s="27">
        <f>(L9+M9+N9)*100/O9</f>
        <v>100</v>
      </c>
    </row>
  </sheetData>
  <mergeCells count="14">
    <mergeCell ref="Q7:Q8"/>
    <mergeCell ref="R7:R8"/>
    <mergeCell ref="H7:H8"/>
    <mergeCell ref="I7:I8"/>
    <mergeCell ref="J7:J8"/>
    <mergeCell ref="K7:N7"/>
    <mergeCell ref="O7:O8"/>
    <mergeCell ref="P7:P8"/>
    <mergeCell ref="G7:G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R9"/>
  <sheetViews>
    <sheetView workbookViewId="0">
      <selection activeCell="M12" sqref="M12"/>
    </sheetView>
  </sheetViews>
  <sheetFormatPr defaultRowHeight="13.8" x14ac:dyDescent="0.25"/>
  <cols>
    <col min="1" max="3" width="8.88671875" style="13"/>
    <col min="4" max="4" width="18.109375" style="13" customWidth="1"/>
    <col min="5" max="5" width="11.21875" style="13" customWidth="1"/>
    <col min="6" max="8" width="8.88671875" style="13"/>
    <col min="9" max="9" width="11.77734375" style="13" customWidth="1"/>
    <col min="10" max="11" width="8.88671875" style="13"/>
    <col min="12" max="12" width="11.5546875" style="13" customWidth="1"/>
    <col min="13" max="13" width="10.88671875" style="13" customWidth="1"/>
    <col min="14" max="16384" width="8.88671875" style="13"/>
  </cols>
  <sheetData>
    <row r="2" spans="2:18" x14ac:dyDescent="0.25">
      <c r="J2" s="13" t="s">
        <v>7</v>
      </c>
    </row>
    <row r="5" spans="2:18" x14ac:dyDescent="0.25">
      <c r="K5" s="13" t="s">
        <v>18</v>
      </c>
      <c r="L5" s="13" t="s">
        <v>19</v>
      </c>
      <c r="M5" s="13" t="s">
        <v>20</v>
      </c>
      <c r="N5" s="13" t="s">
        <v>21</v>
      </c>
      <c r="P5" s="13">
        <v>50</v>
      </c>
    </row>
    <row r="7" spans="2:18" x14ac:dyDescent="0.25">
      <c r="B7" s="34" t="s">
        <v>0</v>
      </c>
      <c r="C7" s="34" t="s">
        <v>1</v>
      </c>
      <c r="D7" s="34" t="s">
        <v>2</v>
      </c>
      <c r="E7" s="34" t="s">
        <v>3</v>
      </c>
      <c r="F7" s="34" t="s">
        <v>4</v>
      </c>
      <c r="G7" s="35" t="s">
        <v>32</v>
      </c>
      <c r="H7" s="34" t="s">
        <v>5</v>
      </c>
      <c r="I7" s="34" t="s">
        <v>6</v>
      </c>
      <c r="J7" s="34" t="s">
        <v>14</v>
      </c>
      <c r="K7" s="34" t="s">
        <v>41</v>
      </c>
      <c r="L7" s="34"/>
      <c r="M7" s="34"/>
      <c r="N7" s="34"/>
      <c r="O7" s="34" t="s">
        <v>12</v>
      </c>
      <c r="P7" s="34" t="s">
        <v>13</v>
      </c>
      <c r="Q7" s="34" t="s">
        <v>15</v>
      </c>
      <c r="R7" s="34" t="s">
        <v>16</v>
      </c>
    </row>
    <row r="8" spans="2:18" x14ac:dyDescent="0.25">
      <c r="B8" s="34"/>
      <c r="C8" s="34"/>
      <c r="D8" s="34"/>
      <c r="E8" s="34"/>
      <c r="F8" s="34"/>
      <c r="G8" s="36"/>
      <c r="H8" s="34"/>
      <c r="I8" s="34"/>
      <c r="J8" s="34"/>
      <c r="K8" s="14" t="s">
        <v>30</v>
      </c>
      <c r="L8" s="17" t="s">
        <v>27</v>
      </c>
      <c r="M8" s="14" t="s">
        <v>28</v>
      </c>
      <c r="N8" s="14" t="s">
        <v>29</v>
      </c>
      <c r="O8" s="34"/>
      <c r="P8" s="34"/>
      <c r="Q8" s="34"/>
      <c r="R8" s="34"/>
    </row>
    <row r="9" spans="2:18" s="18" customFormat="1" ht="55.2" x14ac:dyDescent="0.3">
      <c r="B9" s="27">
        <v>1</v>
      </c>
      <c r="C9" s="27" t="s">
        <v>65</v>
      </c>
      <c r="D9" s="29" t="s">
        <v>149</v>
      </c>
      <c r="E9" s="28">
        <v>30664</v>
      </c>
      <c r="F9" s="27" t="s">
        <v>150</v>
      </c>
      <c r="G9" s="27" t="s">
        <v>151</v>
      </c>
      <c r="H9" s="27" t="s">
        <v>160</v>
      </c>
      <c r="I9" s="29" t="s">
        <v>173</v>
      </c>
      <c r="J9" s="27">
        <v>152</v>
      </c>
      <c r="K9" s="27">
        <v>0</v>
      </c>
      <c r="L9" s="27">
        <v>2</v>
      </c>
      <c r="M9" s="27">
        <v>3</v>
      </c>
      <c r="N9" s="27">
        <v>0</v>
      </c>
      <c r="O9" s="27">
        <f>K9+L9+M9+N9</f>
        <v>5</v>
      </c>
      <c r="P9" s="27">
        <f>J9/O9</f>
        <v>30.4</v>
      </c>
      <c r="Q9" s="27">
        <f>(M9+N9)*100/O9</f>
        <v>60</v>
      </c>
      <c r="R9" s="27">
        <f>(L9+M9+N9)*100/O9</f>
        <v>100</v>
      </c>
    </row>
  </sheetData>
  <mergeCells count="14">
    <mergeCell ref="Q7:Q8"/>
    <mergeCell ref="R7:R8"/>
    <mergeCell ref="H7:H8"/>
    <mergeCell ref="I7:I8"/>
    <mergeCell ref="J7:J8"/>
    <mergeCell ref="K7:N7"/>
    <mergeCell ref="O7:O8"/>
    <mergeCell ref="P7:P8"/>
    <mergeCell ref="G7:G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R9"/>
  <sheetViews>
    <sheetView workbookViewId="0">
      <selection activeCell="F19" sqref="F19"/>
    </sheetView>
  </sheetViews>
  <sheetFormatPr defaultRowHeight="13.8" x14ac:dyDescent="0.25"/>
  <cols>
    <col min="1" max="1" width="8.88671875" style="13"/>
    <col min="2" max="2" width="9" style="13" bestFit="1" customWidth="1"/>
    <col min="3" max="3" width="8.88671875" style="13"/>
    <col min="4" max="4" width="18.109375" style="13" customWidth="1"/>
    <col min="5" max="5" width="10.109375" style="13" bestFit="1" customWidth="1"/>
    <col min="6" max="8" width="8.88671875" style="13"/>
    <col min="9" max="9" width="10.109375" style="13" customWidth="1"/>
    <col min="10" max="11" width="8.88671875" style="13"/>
    <col min="12" max="12" width="11.5546875" style="13" customWidth="1"/>
    <col min="13" max="13" width="10.88671875" style="13" customWidth="1"/>
    <col min="14" max="14" width="8.88671875" style="13"/>
    <col min="15" max="18" width="9" style="13" bestFit="1" customWidth="1"/>
    <col min="19" max="16384" width="8.88671875" style="13"/>
  </cols>
  <sheetData>
    <row r="2" spans="2:18" x14ac:dyDescent="0.25">
      <c r="J2" s="13" t="s">
        <v>7</v>
      </c>
    </row>
    <row r="5" spans="2:18" x14ac:dyDescent="0.25">
      <c r="K5" s="13" t="s">
        <v>18</v>
      </c>
      <c r="L5" s="13" t="s">
        <v>19</v>
      </c>
      <c r="M5" s="13" t="s">
        <v>20</v>
      </c>
      <c r="N5" s="13" t="s">
        <v>21</v>
      </c>
      <c r="P5" s="13">
        <v>50</v>
      </c>
    </row>
    <row r="7" spans="2:18" x14ac:dyDescent="0.25">
      <c r="B7" s="34" t="s">
        <v>0</v>
      </c>
      <c r="C7" s="34" t="s">
        <v>1</v>
      </c>
      <c r="D7" s="34" t="s">
        <v>2</v>
      </c>
      <c r="E7" s="34" t="s">
        <v>3</v>
      </c>
      <c r="F7" s="34" t="s">
        <v>4</v>
      </c>
      <c r="G7" s="35" t="s">
        <v>32</v>
      </c>
      <c r="H7" s="34" t="s">
        <v>5</v>
      </c>
      <c r="I7" s="34" t="s">
        <v>6</v>
      </c>
      <c r="J7" s="34" t="s">
        <v>14</v>
      </c>
      <c r="K7" s="34" t="s">
        <v>42</v>
      </c>
      <c r="L7" s="34"/>
      <c r="M7" s="34"/>
      <c r="N7" s="34"/>
      <c r="O7" s="34" t="s">
        <v>12</v>
      </c>
      <c r="P7" s="34" t="s">
        <v>13</v>
      </c>
      <c r="Q7" s="34" t="s">
        <v>15</v>
      </c>
      <c r="R7" s="34" t="s">
        <v>16</v>
      </c>
    </row>
    <row r="8" spans="2:18" x14ac:dyDescent="0.25">
      <c r="B8" s="34"/>
      <c r="C8" s="34"/>
      <c r="D8" s="34"/>
      <c r="E8" s="34"/>
      <c r="F8" s="34"/>
      <c r="G8" s="36"/>
      <c r="H8" s="34"/>
      <c r="I8" s="34"/>
      <c r="J8" s="34"/>
      <c r="K8" s="14" t="s">
        <v>30</v>
      </c>
      <c r="L8" s="17" t="s">
        <v>27</v>
      </c>
      <c r="M8" s="14" t="s">
        <v>28</v>
      </c>
      <c r="N8" s="14" t="s">
        <v>29</v>
      </c>
      <c r="O8" s="34"/>
      <c r="P8" s="34"/>
      <c r="Q8" s="34"/>
      <c r="R8" s="34"/>
    </row>
    <row r="9" spans="2:18" s="18" customFormat="1" ht="55.2" x14ac:dyDescent="0.3">
      <c r="B9" s="27">
        <v>1</v>
      </c>
      <c r="C9" s="27"/>
      <c r="D9" s="29" t="s">
        <v>152</v>
      </c>
      <c r="E9" s="28">
        <v>27736</v>
      </c>
      <c r="F9" s="27" t="s">
        <v>150</v>
      </c>
      <c r="G9" s="27" t="s">
        <v>151</v>
      </c>
      <c r="H9" s="27" t="s">
        <v>161</v>
      </c>
      <c r="I9" s="29" t="s">
        <v>167</v>
      </c>
      <c r="J9" s="27">
        <v>48</v>
      </c>
      <c r="K9" s="27">
        <v>0</v>
      </c>
      <c r="L9" s="27">
        <v>0</v>
      </c>
      <c r="M9" s="27">
        <v>0</v>
      </c>
      <c r="N9" s="27">
        <v>1</v>
      </c>
      <c r="O9" s="27">
        <f>K9+L9+M9+N9</f>
        <v>1</v>
      </c>
      <c r="P9" s="27">
        <f>J9/O9</f>
        <v>48</v>
      </c>
      <c r="Q9" s="27">
        <f>(M9+N9)*100/O9</f>
        <v>100</v>
      </c>
      <c r="R9" s="27">
        <f>(L9+M9+N9)*100/O9</f>
        <v>100</v>
      </c>
    </row>
  </sheetData>
  <mergeCells count="14">
    <mergeCell ref="Q7:Q8"/>
    <mergeCell ref="R7:R8"/>
    <mergeCell ref="H7:H8"/>
    <mergeCell ref="I7:I8"/>
    <mergeCell ref="J7:J8"/>
    <mergeCell ref="K7:N7"/>
    <mergeCell ref="O7:O8"/>
    <mergeCell ref="P7:P8"/>
    <mergeCell ref="G7:G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R54"/>
  <sheetViews>
    <sheetView workbookViewId="0">
      <selection activeCell="L15" sqref="L15"/>
    </sheetView>
  </sheetViews>
  <sheetFormatPr defaultRowHeight="13.8" x14ac:dyDescent="0.25"/>
  <cols>
    <col min="1" max="1" width="8.88671875" style="13"/>
    <col min="2" max="2" width="9" style="13" bestFit="1" customWidth="1"/>
    <col min="3" max="3" width="8.88671875" style="13"/>
    <col min="4" max="4" width="18.109375" style="13" customWidth="1"/>
    <col min="5" max="5" width="10.109375" style="13" bestFit="1" customWidth="1"/>
    <col min="6" max="8" width="8.88671875" style="13"/>
    <col min="9" max="9" width="10.109375" style="13" customWidth="1"/>
    <col min="10" max="11" width="8.88671875" style="13"/>
    <col min="12" max="12" width="11.5546875" style="13" customWidth="1"/>
    <col min="13" max="13" width="10.88671875" style="13" customWidth="1"/>
    <col min="14" max="14" width="8.88671875" style="13"/>
    <col min="15" max="18" width="9" style="13" bestFit="1" customWidth="1"/>
    <col min="19" max="16384" width="8.88671875" style="13"/>
  </cols>
  <sheetData>
    <row r="2" spans="2:18" x14ac:dyDescent="0.25">
      <c r="J2" s="13" t="s">
        <v>7</v>
      </c>
    </row>
    <row r="5" spans="2:18" x14ac:dyDescent="0.25">
      <c r="K5" s="13" t="s">
        <v>18</v>
      </c>
      <c r="L5" s="13" t="s">
        <v>19</v>
      </c>
      <c r="M5" s="13" t="s">
        <v>20</v>
      </c>
      <c r="N5" s="13" t="s">
        <v>21</v>
      </c>
      <c r="P5" s="13">
        <v>50</v>
      </c>
    </row>
    <row r="7" spans="2:18" x14ac:dyDescent="0.25">
      <c r="B7" s="34" t="s">
        <v>0</v>
      </c>
      <c r="C7" s="34" t="s">
        <v>1</v>
      </c>
      <c r="D7" s="34" t="s">
        <v>2</v>
      </c>
      <c r="E7" s="34" t="s">
        <v>3</v>
      </c>
      <c r="F7" s="34" t="s">
        <v>4</v>
      </c>
      <c r="G7" s="35" t="s">
        <v>32</v>
      </c>
      <c r="H7" s="34" t="s">
        <v>5</v>
      </c>
      <c r="I7" s="34" t="s">
        <v>6</v>
      </c>
      <c r="J7" s="34" t="s">
        <v>14</v>
      </c>
      <c r="K7" s="34" t="s">
        <v>43</v>
      </c>
      <c r="L7" s="34"/>
      <c r="M7" s="34"/>
      <c r="N7" s="34"/>
      <c r="O7" s="34" t="s">
        <v>12</v>
      </c>
      <c r="P7" s="34" t="s">
        <v>13</v>
      </c>
      <c r="Q7" s="34" t="s">
        <v>15</v>
      </c>
      <c r="R7" s="34" t="s">
        <v>16</v>
      </c>
    </row>
    <row r="8" spans="2:18" x14ac:dyDescent="0.25">
      <c r="B8" s="34"/>
      <c r="C8" s="34"/>
      <c r="D8" s="34"/>
      <c r="E8" s="34"/>
      <c r="F8" s="34"/>
      <c r="G8" s="36"/>
      <c r="H8" s="34"/>
      <c r="I8" s="34"/>
      <c r="J8" s="34"/>
      <c r="K8" s="14" t="s">
        <v>30</v>
      </c>
      <c r="L8" s="17" t="s">
        <v>27</v>
      </c>
      <c r="M8" s="14" t="s">
        <v>28</v>
      </c>
      <c r="N8" s="14" t="s">
        <v>29</v>
      </c>
      <c r="O8" s="34"/>
      <c r="P8" s="34"/>
      <c r="Q8" s="34"/>
      <c r="R8" s="34"/>
    </row>
    <row r="9" spans="2:18" s="18" customFormat="1" ht="55.2" x14ac:dyDescent="0.3">
      <c r="B9" s="27">
        <v>1</v>
      </c>
      <c r="C9" s="27"/>
      <c r="D9" s="29" t="s">
        <v>152</v>
      </c>
      <c r="E9" s="28">
        <v>27736</v>
      </c>
      <c r="F9" s="27" t="s">
        <v>150</v>
      </c>
      <c r="G9" s="27" t="s">
        <v>151</v>
      </c>
      <c r="H9" s="27" t="s">
        <v>161</v>
      </c>
      <c r="I9" s="29" t="s">
        <v>167</v>
      </c>
      <c r="J9" s="27">
        <v>47</v>
      </c>
      <c r="K9" s="27">
        <v>0</v>
      </c>
      <c r="L9" s="27">
        <v>0</v>
      </c>
      <c r="M9" s="27">
        <v>0</v>
      </c>
      <c r="N9" s="27">
        <v>1</v>
      </c>
      <c r="O9" s="27">
        <f>K9+L9+M9+N9</f>
        <v>1</v>
      </c>
      <c r="P9" s="27">
        <f>J9/O9</f>
        <v>47</v>
      </c>
      <c r="Q9" s="27">
        <f>(M9+N9)*100/O9</f>
        <v>100</v>
      </c>
      <c r="R9" s="27">
        <f>(L9+M9+N9)*100/O9</f>
        <v>100</v>
      </c>
    </row>
    <row r="54" spans="4:4" x14ac:dyDescent="0.25">
      <c r="D54" s="13" t="s">
        <v>31</v>
      </c>
    </row>
  </sheetData>
  <mergeCells count="14">
    <mergeCell ref="Q7:Q8"/>
    <mergeCell ref="R7:R8"/>
    <mergeCell ref="H7:H8"/>
    <mergeCell ref="I7:I8"/>
    <mergeCell ref="J7:J8"/>
    <mergeCell ref="K7:N7"/>
    <mergeCell ref="O7:O8"/>
    <mergeCell ref="P7:P8"/>
    <mergeCell ref="G7:G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R9"/>
  <sheetViews>
    <sheetView tabSelected="1" workbookViewId="0">
      <selection activeCell="E14" sqref="E14"/>
    </sheetView>
  </sheetViews>
  <sheetFormatPr defaultRowHeight="13.8" x14ac:dyDescent="0.25"/>
  <cols>
    <col min="1" max="3" width="8.88671875" style="13"/>
    <col min="4" max="4" width="28.88671875" style="13" customWidth="1"/>
    <col min="5" max="5" width="10.109375" style="13" bestFit="1" customWidth="1"/>
    <col min="6" max="8" width="8.88671875" style="13"/>
    <col min="9" max="9" width="10.109375" style="13" customWidth="1"/>
    <col min="10" max="11" width="8.88671875" style="13"/>
    <col min="12" max="12" width="11.5546875" style="13" customWidth="1"/>
    <col min="13" max="13" width="10.88671875" style="13" customWidth="1"/>
    <col min="14" max="16384" width="8.88671875" style="13"/>
  </cols>
  <sheetData>
    <row r="2" spans="2:18" x14ac:dyDescent="0.25">
      <c r="J2" s="13" t="s">
        <v>7</v>
      </c>
    </row>
    <row r="5" spans="2:18" x14ac:dyDescent="0.25">
      <c r="K5" s="13" t="s">
        <v>18</v>
      </c>
      <c r="L5" s="13" t="s">
        <v>19</v>
      </c>
      <c r="M5" s="13" t="s">
        <v>20</v>
      </c>
      <c r="N5" s="13" t="s">
        <v>21</v>
      </c>
      <c r="P5" s="13">
        <v>50</v>
      </c>
    </row>
    <row r="7" spans="2:18" x14ac:dyDescent="0.25">
      <c r="B7" s="34" t="s">
        <v>0</v>
      </c>
      <c r="C7" s="34" t="s">
        <v>1</v>
      </c>
      <c r="D7" s="34" t="s">
        <v>2</v>
      </c>
      <c r="E7" s="34" t="s">
        <v>3</v>
      </c>
      <c r="F7" s="34" t="s">
        <v>4</v>
      </c>
      <c r="G7" s="35" t="s">
        <v>32</v>
      </c>
      <c r="H7" s="34" t="s">
        <v>5</v>
      </c>
      <c r="I7" s="34" t="s">
        <v>6</v>
      </c>
      <c r="J7" s="34" t="s">
        <v>14</v>
      </c>
      <c r="K7" s="34" t="s">
        <v>46</v>
      </c>
      <c r="L7" s="34"/>
      <c r="M7" s="34"/>
      <c r="N7" s="34"/>
      <c r="O7" s="34" t="s">
        <v>12</v>
      </c>
      <c r="P7" s="34" t="s">
        <v>13</v>
      </c>
      <c r="Q7" s="34" t="s">
        <v>15</v>
      </c>
      <c r="R7" s="34" t="s">
        <v>16</v>
      </c>
    </row>
    <row r="8" spans="2:18" x14ac:dyDescent="0.25">
      <c r="B8" s="34"/>
      <c r="C8" s="34"/>
      <c r="D8" s="34"/>
      <c r="E8" s="34"/>
      <c r="F8" s="34"/>
      <c r="G8" s="36"/>
      <c r="H8" s="34"/>
      <c r="I8" s="34"/>
      <c r="J8" s="34"/>
      <c r="K8" s="14" t="s">
        <v>30</v>
      </c>
      <c r="L8" s="17" t="s">
        <v>27</v>
      </c>
      <c r="M8" s="14" t="s">
        <v>28</v>
      </c>
      <c r="N8" s="14" t="s">
        <v>29</v>
      </c>
      <c r="O8" s="34"/>
      <c r="P8" s="34"/>
      <c r="Q8" s="34"/>
      <c r="R8" s="34"/>
    </row>
    <row r="9" spans="2:18" s="18" customFormat="1" ht="55.2" x14ac:dyDescent="0.3">
      <c r="B9" s="27">
        <v>1</v>
      </c>
      <c r="C9" s="27"/>
      <c r="D9" s="27" t="s">
        <v>165</v>
      </c>
      <c r="E9" s="28">
        <v>30266</v>
      </c>
      <c r="F9" s="27" t="s">
        <v>150</v>
      </c>
      <c r="G9" s="27" t="s">
        <v>151</v>
      </c>
      <c r="H9" s="27" t="s">
        <v>166</v>
      </c>
      <c r="I9" s="29" t="s">
        <v>174</v>
      </c>
      <c r="J9" s="27">
        <v>44</v>
      </c>
      <c r="K9" s="27">
        <v>0</v>
      </c>
      <c r="L9" s="27">
        <v>0</v>
      </c>
      <c r="M9" s="27">
        <v>0</v>
      </c>
      <c r="N9" s="27">
        <v>1</v>
      </c>
      <c r="O9" s="27">
        <f>K9+L9+M9+N9</f>
        <v>1</v>
      </c>
      <c r="P9" s="27">
        <f>J9/O9</f>
        <v>44</v>
      </c>
      <c r="Q9" s="27">
        <f>(M9+N9)*100/O9</f>
        <v>100</v>
      </c>
      <c r="R9" s="27">
        <f>(L9+M9+N9)*100/O9</f>
        <v>100</v>
      </c>
    </row>
  </sheetData>
  <mergeCells count="14">
    <mergeCell ref="P7:P8"/>
    <mergeCell ref="Q7:Q8"/>
    <mergeCell ref="R7:R8"/>
    <mergeCell ref="H7:H8"/>
    <mergeCell ref="I7:I8"/>
    <mergeCell ref="J7:J8"/>
    <mergeCell ref="K7:N7"/>
    <mergeCell ref="O7:O8"/>
    <mergeCell ref="G7:G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R16"/>
  <sheetViews>
    <sheetView workbookViewId="0">
      <selection activeCell="L23" sqref="L23"/>
    </sheetView>
  </sheetViews>
  <sheetFormatPr defaultRowHeight="14.4" x14ac:dyDescent="0.3"/>
  <cols>
    <col min="4" max="4" width="18.109375" customWidth="1"/>
    <col min="9" max="9" width="10.109375" customWidth="1"/>
    <col min="12" max="12" width="11.5546875" customWidth="1"/>
    <col min="13" max="13" width="10.88671875" customWidth="1"/>
  </cols>
  <sheetData>
    <row r="2" spans="2:18" x14ac:dyDescent="0.3">
      <c r="J2" t="s">
        <v>7</v>
      </c>
    </row>
    <row r="5" spans="2:18" x14ac:dyDescent="0.3">
      <c r="K5" t="s">
        <v>18</v>
      </c>
      <c r="L5" t="s">
        <v>19</v>
      </c>
      <c r="M5" t="s">
        <v>20</v>
      </c>
      <c r="N5" t="s">
        <v>21</v>
      </c>
      <c r="P5">
        <v>50</v>
      </c>
    </row>
    <row r="7" spans="2:18" x14ac:dyDescent="0.3">
      <c r="B7" s="39" t="s">
        <v>0</v>
      </c>
      <c r="C7" s="39" t="s">
        <v>1</v>
      </c>
      <c r="D7" s="39" t="s">
        <v>2</v>
      </c>
      <c r="E7" s="39" t="s">
        <v>3</v>
      </c>
      <c r="F7" s="39" t="s">
        <v>4</v>
      </c>
      <c r="G7" s="37" t="s">
        <v>32</v>
      </c>
      <c r="H7" s="39" t="s">
        <v>5</v>
      </c>
      <c r="I7" s="39" t="s">
        <v>6</v>
      </c>
      <c r="J7" s="39" t="s">
        <v>14</v>
      </c>
      <c r="K7" s="39" t="s">
        <v>39</v>
      </c>
      <c r="L7" s="39"/>
      <c r="M7" s="39"/>
      <c r="N7" s="39"/>
      <c r="O7" s="39" t="s">
        <v>12</v>
      </c>
      <c r="P7" s="39" t="s">
        <v>13</v>
      </c>
      <c r="Q7" s="39" t="s">
        <v>15</v>
      </c>
      <c r="R7" s="39" t="s">
        <v>16</v>
      </c>
    </row>
    <row r="8" spans="2:18" x14ac:dyDescent="0.3">
      <c r="B8" s="39"/>
      <c r="C8" s="39"/>
      <c r="D8" s="39"/>
      <c r="E8" s="39"/>
      <c r="F8" s="39"/>
      <c r="G8" s="38"/>
      <c r="H8" s="39"/>
      <c r="I8" s="39"/>
      <c r="J8" s="39"/>
      <c r="K8" s="1" t="s">
        <v>30</v>
      </c>
      <c r="L8" s="2" t="s">
        <v>27</v>
      </c>
      <c r="M8" s="1" t="s">
        <v>28</v>
      </c>
      <c r="N8" s="1" t="s">
        <v>29</v>
      </c>
      <c r="O8" s="39"/>
      <c r="P8" s="39"/>
      <c r="Q8" s="39"/>
      <c r="R8" s="39"/>
    </row>
    <row r="9" spans="2:18" x14ac:dyDescent="0.3">
      <c r="B9" s="1">
        <v>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>
        <f>K9+L9+M9+N9</f>
        <v>0</v>
      </c>
      <c r="P9" s="1" t="e">
        <f>J9/O9</f>
        <v>#DIV/0!</v>
      </c>
      <c r="Q9" s="1" t="e">
        <f>(M9+N9)*100/O9</f>
        <v>#DIV/0!</v>
      </c>
      <c r="R9" s="1" t="e">
        <f>(L9+M9+N9)*100/O9</f>
        <v>#DIV/0!</v>
      </c>
    </row>
    <row r="10" spans="2:18" x14ac:dyDescent="0.3">
      <c r="B10" s="1">
        <v>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>
        <f t="shared" ref="O10:O16" si="0">K10+L10+M10+N10</f>
        <v>0</v>
      </c>
      <c r="P10" s="1" t="e">
        <f t="shared" ref="P10:P16" si="1">J10/O10</f>
        <v>#DIV/0!</v>
      </c>
      <c r="Q10" s="1" t="e">
        <f t="shared" ref="Q10:Q16" si="2">(M10+N10)*100/O10</f>
        <v>#DIV/0!</v>
      </c>
      <c r="R10" s="1" t="e">
        <f t="shared" ref="R10:R16" si="3">(L10+M10+N10)*100/O10</f>
        <v>#DIV/0!</v>
      </c>
    </row>
    <row r="11" spans="2:18" x14ac:dyDescent="0.3">
      <c r="B11" s="1">
        <v>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f t="shared" si="0"/>
        <v>0</v>
      </c>
      <c r="P11" s="1" t="e">
        <f t="shared" si="1"/>
        <v>#DIV/0!</v>
      </c>
      <c r="Q11" s="1" t="e">
        <f t="shared" si="2"/>
        <v>#DIV/0!</v>
      </c>
      <c r="R11" s="1" t="e">
        <f t="shared" si="3"/>
        <v>#DIV/0!</v>
      </c>
    </row>
    <row r="12" spans="2:18" x14ac:dyDescent="0.3">
      <c r="B12" s="1">
        <v>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f t="shared" si="0"/>
        <v>0</v>
      </c>
      <c r="P12" s="1" t="e">
        <f t="shared" si="1"/>
        <v>#DIV/0!</v>
      </c>
      <c r="Q12" s="1" t="e">
        <f t="shared" si="2"/>
        <v>#DIV/0!</v>
      </c>
      <c r="R12" s="1" t="e">
        <f t="shared" si="3"/>
        <v>#DIV/0!</v>
      </c>
    </row>
    <row r="13" spans="2:18" x14ac:dyDescent="0.3">
      <c r="B13" s="1">
        <v>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f t="shared" si="0"/>
        <v>0</v>
      </c>
      <c r="P13" s="1" t="e">
        <f t="shared" si="1"/>
        <v>#DIV/0!</v>
      </c>
      <c r="Q13" s="1" t="e">
        <f t="shared" si="2"/>
        <v>#DIV/0!</v>
      </c>
      <c r="R13" s="1" t="e">
        <f t="shared" si="3"/>
        <v>#DIV/0!</v>
      </c>
    </row>
    <row r="14" spans="2:18" x14ac:dyDescent="0.3">
      <c r="B14" s="1">
        <v>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f t="shared" si="0"/>
        <v>0</v>
      </c>
      <c r="P14" s="1" t="e">
        <f t="shared" si="1"/>
        <v>#DIV/0!</v>
      </c>
      <c r="Q14" s="1" t="e">
        <f t="shared" si="2"/>
        <v>#DIV/0!</v>
      </c>
      <c r="R14" s="1" t="e">
        <f t="shared" si="3"/>
        <v>#DIV/0!</v>
      </c>
    </row>
    <row r="15" spans="2:18" x14ac:dyDescent="0.3">
      <c r="B15" s="1">
        <v>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>
        <f t="shared" si="0"/>
        <v>0</v>
      </c>
      <c r="P15" s="1" t="e">
        <f t="shared" si="1"/>
        <v>#DIV/0!</v>
      </c>
      <c r="Q15" s="1" t="e">
        <f t="shared" si="2"/>
        <v>#DIV/0!</v>
      </c>
      <c r="R15" s="1" t="e">
        <f t="shared" si="3"/>
        <v>#DIV/0!</v>
      </c>
    </row>
    <row r="16" spans="2:18" x14ac:dyDescent="0.3">
      <c r="B16" s="1">
        <v>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>
        <f t="shared" si="0"/>
        <v>0</v>
      </c>
      <c r="P16" s="1" t="e">
        <f t="shared" si="1"/>
        <v>#DIV/0!</v>
      </c>
      <c r="Q16" s="1" t="e">
        <f t="shared" si="2"/>
        <v>#DIV/0!</v>
      </c>
      <c r="R16" s="1" t="e">
        <f t="shared" si="3"/>
        <v>#DIV/0!</v>
      </c>
    </row>
  </sheetData>
  <mergeCells count="14">
    <mergeCell ref="Q7:Q8"/>
    <mergeCell ref="R7:R8"/>
    <mergeCell ref="H7:H8"/>
    <mergeCell ref="I7:I8"/>
    <mergeCell ref="J7:J8"/>
    <mergeCell ref="K7:N7"/>
    <mergeCell ref="O7:O8"/>
    <mergeCell ref="P7:P8"/>
    <mergeCell ref="G7:G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R16"/>
  <sheetViews>
    <sheetView workbookViewId="0">
      <selection activeCell="Q28" sqref="Q28"/>
    </sheetView>
  </sheetViews>
  <sheetFormatPr defaultRowHeight="14.4" x14ac:dyDescent="0.3"/>
  <cols>
    <col min="4" max="4" width="18.109375" customWidth="1"/>
    <col min="9" max="9" width="10.109375" customWidth="1"/>
    <col min="12" max="12" width="11.5546875" customWidth="1"/>
    <col min="13" max="13" width="10.88671875" customWidth="1"/>
  </cols>
  <sheetData>
    <row r="2" spans="2:18" x14ac:dyDescent="0.3">
      <c r="J2" t="s">
        <v>7</v>
      </c>
    </row>
    <row r="5" spans="2:18" x14ac:dyDescent="0.3">
      <c r="K5" t="s">
        <v>18</v>
      </c>
      <c r="L5" t="s">
        <v>19</v>
      </c>
      <c r="M5" t="s">
        <v>20</v>
      </c>
      <c r="N5" t="s">
        <v>21</v>
      </c>
      <c r="P5">
        <v>50</v>
      </c>
    </row>
    <row r="7" spans="2:18" x14ac:dyDescent="0.3">
      <c r="B7" s="39" t="s">
        <v>0</v>
      </c>
      <c r="C7" s="39" t="s">
        <v>1</v>
      </c>
      <c r="D7" s="39" t="s">
        <v>2</v>
      </c>
      <c r="E7" s="39" t="s">
        <v>3</v>
      </c>
      <c r="F7" s="39" t="s">
        <v>4</v>
      </c>
      <c r="G7" s="37" t="s">
        <v>32</v>
      </c>
      <c r="H7" s="39" t="s">
        <v>5</v>
      </c>
      <c r="I7" s="39" t="s">
        <v>6</v>
      </c>
      <c r="J7" s="39" t="s">
        <v>14</v>
      </c>
      <c r="K7" s="39" t="s">
        <v>44</v>
      </c>
      <c r="L7" s="39"/>
      <c r="M7" s="39"/>
      <c r="N7" s="39"/>
      <c r="O7" s="39" t="s">
        <v>12</v>
      </c>
      <c r="P7" s="39" t="s">
        <v>13</v>
      </c>
      <c r="Q7" s="39" t="s">
        <v>15</v>
      </c>
      <c r="R7" s="39" t="s">
        <v>16</v>
      </c>
    </row>
    <row r="8" spans="2:18" x14ac:dyDescent="0.3">
      <c r="B8" s="39"/>
      <c r="C8" s="39"/>
      <c r="D8" s="39"/>
      <c r="E8" s="39"/>
      <c r="F8" s="39"/>
      <c r="G8" s="38"/>
      <c r="H8" s="39"/>
      <c r="I8" s="39"/>
      <c r="J8" s="39"/>
      <c r="K8" s="1" t="s">
        <v>30</v>
      </c>
      <c r="L8" s="2" t="s">
        <v>27</v>
      </c>
      <c r="M8" s="1" t="s">
        <v>28</v>
      </c>
      <c r="N8" s="1" t="s">
        <v>29</v>
      </c>
      <c r="O8" s="39"/>
      <c r="P8" s="39"/>
      <c r="Q8" s="39"/>
      <c r="R8" s="39"/>
    </row>
    <row r="9" spans="2:18" x14ac:dyDescent="0.3">
      <c r="B9" s="1">
        <v>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>
        <f>K9+L9+M9+N9</f>
        <v>0</v>
      </c>
      <c r="P9" s="1" t="e">
        <f>J9/O9</f>
        <v>#DIV/0!</v>
      </c>
      <c r="Q9" s="1" t="e">
        <f>(M9+N9)*100/O9</f>
        <v>#DIV/0!</v>
      </c>
      <c r="R9" s="1" t="e">
        <f>(L9+M9+N9)*100/O9</f>
        <v>#DIV/0!</v>
      </c>
    </row>
    <row r="10" spans="2:18" x14ac:dyDescent="0.3">
      <c r="B10" s="1">
        <v>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>
        <f t="shared" ref="O10:O16" si="0">K10+L10+M10+N10</f>
        <v>0</v>
      </c>
      <c r="P10" s="1" t="e">
        <f t="shared" ref="P10:P16" si="1">J10/O10</f>
        <v>#DIV/0!</v>
      </c>
      <c r="Q10" s="1" t="e">
        <f t="shared" ref="Q10:Q16" si="2">(M10+N10)*100/O10</f>
        <v>#DIV/0!</v>
      </c>
      <c r="R10" s="1" t="e">
        <f t="shared" ref="R10:R16" si="3">(L10+M10+N10)*100/O10</f>
        <v>#DIV/0!</v>
      </c>
    </row>
    <row r="11" spans="2:18" x14ac:dyDescent="0.3">
      <c r="B11" s="1">
        <v>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f t="shared" si="0"/>
        <v>0</v>
      </c>
      <c r="P11" s="1" t="e">
        <f t="shared" si="1"/>
        <v>#DIV/0!</v>
      </c>
      <c r="Q11" s="1" t="e">
        <f t="shared" si="2"/>
        <v>#DIV/0!</v>
      </c>
      <c r="R11" s="1" t="e">
        <f t="shared" si="3"/>
        <v>#DIV/0!</v>
      </c>
    </row>
    <row r="12" spans="2:18" x14ac:dyDescent="0.3">
      <c r="B12" s="1">
        <v>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f t="shared" si="0"/>
        <v>0</v>
      </c>
      <c r="P12" s="1" t="e">
        <f t="shared" si="1"/>
        <v>#DIV/0!</v>
      </c>
      <c r="Q12" s="1" t="e">
        <f t="shared" si="2"/>
        <v>#DIV/0!</v>
      </c>
      <c r="R12" s="1" t="e">
        <f t="shared" si="3"/>
        <v>#DIV/0!</v>
      </c>
    </row>
    <row r="13" spans="2:18" x14ac:dyDescent="0.3">
      <c r="B13" s="1">
        <v>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f t="shared" si="0"/>
        <v>0</v>
      </c>
      <c r="P13" s="1" t="e">
        <f t="shared" si="1"/>
        <v>#DIV/0!</v>
      </c>
      <c r="Q13" s="1" t="e">
        <f t="shared" si="2"/>
        <v>#DIV/0!</v>
      </c>
      <c r="R13" s="1" t="e">
        <f t="shared" si="3"/>
        <v>#DIV/0!</v>
      </c>
    </row>
    <row r="14" spans="2:18" x14ac:dyDescent="0.3">
      <c r="B14" s="1">
        <v>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f t="shared" si="0"/>
        <v>0</v>
      </c>
      <c r="P14" s="1" t="e">
        <f t="shared" si="1"/>
        <v>#DIV/0!</v>
      </c>
      <c r="Q14" s="1" t="e">
        <f t="shared" si="2"/>
        <v>#DIV/0!</v>
      </c>
      <c r="R14" s="1" t="e">
        <f t="shared" si="3"/>
        <v>#DIV/0!</v>
      </c>
    </row>
    <row r="15" spans="2:18" x14ac:dyDescent="0.3">
      <c r="B15" s="1">
        <v>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>
        <f t="shared" si="0"/>
        <v>0</v>
      </c>
      <c r="P15" s="1" t="e">
        <f t="shared" si="1"/>
        <v>#DIV/0!</v>
      </c>
      <c r="Q15" s="1" t="e">
        <f t="shared" si="2"/>
        <v>#DIV/0!</v>
      </c>
      <c r="R15" s="1" t="e">
        <f t="shared" si="3"/>
        <v>#DIV/0!</v>
      </c>
    </row>
    <row r="16" spans="2:18" x14ac:dyDescent="0.3">
      <c r="B16" s="1">
        <v>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>
        <f t="shared" si="0"/>
        <v>0</v>
      </c>
      <c r="P16" s="1" t="e">
        <f t="shared" si="1"/>
        <v>#DIV/0!</v>
      </c>
      <c r="Q16" s="1" t="e">
        <f t="shared" si="2"/>
        <v>#DIV/0!</v>
      </c>
      <c r="R16" s="1" t="e">
        <f t="shared" si="3"/>
        <v>#DIV/0!</v>
      </c>
    </row>
  </sheetData>
  <mergeCells count="14">
    <mergeCell ref="Q7:Q8"/>
    <mergeCell ref="R7:R8"/>
    <mergeCell ref="H7:H8"/>
    <mergeCell ref="I7:I8"/>
    <mergeCell ref="J7:J8"/>
    <mergeCell ref="K7:N7"/>
    <mergeCell ref="O7:O8"/>
    <mergeCell ref="P7:P8"/>
    <mergeCell ref="G7:G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R16"/>
  <sheetViews>
    <sheetView workbookViewId="0">
      <selection activeCell="K7" sqref="K7:N7"/>
    </sheetView>
  </sheetViews>
  <sheetFormatPr defaultRowHeight="14.4" x14ac:dyDescent="0.3"/>
  <cols>
    <col min="4" max="4" width="18.109375" customWidth="1"/>
    <col min="9" max="9" width="10.109375" customWidth="1"/>
    <col min="12" max="12" width="11.5546875" customWidth="1"/>
    <col min="13" max="13" width="10.88671875" customWidth="1"/>
  </cols>
  <sheetData>
    <row r="2" spans="2:18" x14ac:dyDescent="0.3">
      <c r="J2" t="s">
        <v>7</v>
      </c>
    </row>
    <row r="5" spans="2:18" x14ac:dyDescent="0.3">
      <c r="K5" t="s">
        <v>18</v>
      </c>
      <c r="L5" t="s">
        <v>19</v>
      </c>
      <c r="M5" t="s">
        <v>20</v>
      </c>
      <c r="N5" t="s">
        <v>21</v>
      </c>
      <c r="P5">
        <v>50</v>
      </c>
    </row>
    <row r="7" spans="2:18" x14ac:dyDescent="0.3">
      <c r="B7" s="39" t="s">
        <v>0</v>
      </c>
      <c r="C7" s="39" t="s">
        <v>1</v>
      </c>
      <c r="D7" s="39" t="s">
        <v>2</v>
      </c>
      <c r="E7" s="39" t="s">
        <v>3</v>
      </c>
      <c r="F7" s="39" t="s">
        <v>4</v>
      </c>
      <c r="G7" s="37" t="s">
        <v>32</v>
      </c>
      <c r="H7" s="39" t="s">
        <v>5</v>
      </c>
      <c r="I7" s="39" t="s">
        <v>6</v>
      </c>
      <c r="J7" s="39" t="s">
        <v>14</v>
      </c>
      <c r="K7" s="39" t="s">
        <v>45</v>
      </c>
      <c r="L7" s="39"/>
      <c r="M7" s="39"/>
      <c r="N7" s="39"/>
      <c r="O7" s="39" t="s">
        <v>12</v>
      </c>
      <c r="P7" s="39" t="s">
        <v>13</v>
      </c>
      <c r="Q7" s="39" t="s">
        <v>15</v>
      </c>
      <c r="R7" s="39" t="s">
        <v>16</v>
      </c>
    </row>
    <row r="8" spans="2:18" x14ac:dyDescent="0.3">
      <c r="B8" s="39"/>
      <c r="C8" s="39"/>
      <c r="D8" s="39"/>
      <c r="E8" s="39"/>
      <c r="F8" s="39"/>
      <c r="G8" s="38"/>
      <c r="H8" s="39"/>
      <c r="I8" s="39"/>
      <c r="J8" s="39"/>
      <c r="K8" s="1" t="s">
        <v>30</v>
      </c>
      <c r="L8" s="2" t="s">
        <v>27</v>
      </c>
      <c r="M8" s="1" t="s">
        <v>28</v>
      </c>
      <c r="N8" s="1" t="s">
        <v>29</v>
      </c>
      <c r="O8" s="39"/>
      <c r="P8" s="39"/>
      <c r="Q8" s="39"/>
      <c r="R8" s="39"/>
    </row>
    <row r="9" spans="2:18" x14ac:dyDescent="0.3">
      <c r="B9" s="1">
        <v>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>
        <f>K9+L9+M9+N9</f>
        <v>0</v>
      </c>
      <c r="P9" s="1" t="e">
        <f>J9/O9</f>
        <v>#DIV/0!</v>
      </c>
      <c r="Q9" s="1" t="e">
        <f>(M9+N9)*100/O9</f>
        <v>#DIV/0!</v>
      </c>
      <c r="R9" s="1" t="e">
        <f>(L9+M9+N9)*100/O9</f>
        <v>#DIV/0!</v>
      </c>
    </row>
    <row r="10" spans="2:18" x14ac:dyDescent="0.3">
      <c r="B10" s="1">
        <v>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>
        <f t="shared" ref="O10:O16" si="0">K10+L10+M10+N10</f>
        <v>0</v>
      </c>
      <c r="P10" s="1" t="e">
        <f t="shared" ref="P10:P16" si="1">J10/O10</f>
        <v>#DIV/0!</v>
      </c>
      <c r="Q10" s="1" t="e">
        <f t="shared" ref="Q10:Q16" si="2">(M10+N10)*100/O10</f>
        <v>#DIV/0!</v>
      </c>
      <c r="R10" s="1" t="e">
        <f t="shared" ref="R10:R16" si="3">(L10+M10+N10)*100/O10</f>
        <v>#DIV/0!</v>
      </c>
    </row>
    <row r="11" spans="2:18" x14ac:dyDescent="0.3">
      <c r="B11" s="1">
        <v>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f t="shared" si="0"/>
        <v>0</v>
      </c>
      <c r="P11" s="1" t="e">
        <f t="shared" si="1"/>
        <v>#DIV/0!</v>
      </c>
      <c r="Q11" s="1" t="e">
        <f t="shared" si="2"/>
        <v>#DIV/0!</v>
      </c>
      <c r="R11" s="1" t="e">
        <f t="shared" si="3"/>
        <v>#DIV/0!</v>
      </c>
    </row>
    <row r="12" spans="2:18" x14ac:dyDescent="0.3">
      <c r="B12" s="1">
        <v>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f t="shared" si="0"/>
        <v>0</v>
      </c>
      <c r="P12" s="1" t="e">
        <f t="shared" si="1"/>
        <v>#DIV/0!</v>
      </c>
      <c r="Q12" s="1" t="e">
        <f t="shared" si="2"/>
        <v>#DIV/0!</v>
      </c>
      <c r="R12" s="1" t="e">
        <f t="shared" si="3"/>
        <v>#DIV/0!</v>
      </c>
    </row>
    <row r="13" spans="2:18" x14ac:dyDescent="0.3">
      <c r="B13" s="1">
        <v>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f t="shared" si="0"/>
        <v>0</v>
      </c>
      <c r="P13" s="1" t="e">
        <f t="shared" si="1"/>
        <v>#DIV/0!</v>
      </c>
      <c r="Q13" s="1" t="e">
        <f t="shared" si="2"/>
        <v>#DIV/0!</v>
      </c>
      <c r="R13" s="1" t="e">
        <f t="shared" si="3"/>
        <v>#DIV/0!</v>
      </c>
    </row>
    <row r="14" spans="2:18" x14ac:dyDescent="0.3">
      <c r="B14" s="1">
        <v>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f t="shared" si="0"/>
        <v>0</v>
      </c>
      <c r="P14" s="1" t="e">
        <f t="shared" si="1"/>
        <v>#DIV/0!</v>
      </c>
      <c r="Q14" s="1" t="e">
        <f t="shared" si="2"/>
        <v>#DIV/0!</v>
      </c>
      <c r="R14" s="1" t="e">
        <f t="shared" si="3"/>
        <v>#DIV/0!</v>
      </c>
    </row>
    <row r="15" spans="2:18" x14ac:dyDescent="0.3">
      <c r="B15" s="1">
        <v>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>
        <f t="shared" si="0"/>
        <v>0</v>
      </c>
      <c r="P15" s="1" t="e">
        <f t="shared" si="1"/>
        <v>#DIV/0!</v>
      </c>
      <c r="Q15" s="1" t="e">
        <f t="shared" si="2"/>
        <v>#DIV/0!</v>
      </c>
      <c r="R15" s="1" t="e">
        <f t="shared" si="3"/>
        <v>#DIV/0!</v>
      </c>
    </row>
    <row r="16" spans="2:18" x14ac:dyDescent="0.3">
      <c r="B16" s="1">
        <v>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>
        <f t="shared" si="0"/>
        <v>0</v>
      </c>
      <c r="P16" s="1" t="e">
        <f t="shared" si="1"/>
        <v>#DIV/0!</v>
      </c>
      <c r="Q16" s="1" t="e">
        <f t="shared" si="2"/>
        <v>#DIV/0!</v>
      </c>
      <c r="R16" s="1" t="e">
        <f t="shared" si="3"/>
        <v>#DIV/0!</v>
      </c>
    </row>
  </sheetData>
  <mergeCells count="14">
    <mergeCell ref="Q7:Q8"/>
    <mergeCell ref="R7:R8"/>
    <mergeCell ref="H7:H8"/>
    <mergeCell ref="I7:I8"/>
    <mergeCell ref="J7:J8"/>
    <mergeCell ref="K7:N7"/>
    <mergeCell ref="O7:O8"/>
    <mergeCell ref="P7:P8"/>
    <mergeCell ref="G7:G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R16"/>
  <sheetViews>
    <sheetView workbookViewId="0">
      <selection activeCell="V30" sqref="V30"/>
    </sheetView>
  </sheetViews>
  <sheetFormatPr defaultRowHeight="14.4" x14ac:dyDescent="0.3"/>
  <cols>
    <col min="4" max="4" width="18.109375" customWidth="1"/>
    <col min="9" max="9" width="10.109375" customWidth="1"/>
    <col min="12" max="12" width="11.5546875" customWidth="1"/>
    <col min="13" max="13" width="10.88671875" customWidth="1"/>
  </cols>
  <sheetData>
    <row r="2" spans="2:18" x14ac:dyDescent="0.3">
      <c r="J2" t="s">
        <v>7</v>
      </c>
    </row>
    <row r="5" spans="2:18" x14ac:dyDescent="0.3">
      <c r="K5" t="s">
        <v>18</v>
      </c>
      <c r="L5" t="s">
        <v>19</v>
      </c>
      <c r="M5" t="s">
        <v>20</v>
      </c>
      <c r="N5" t="s">
        <v>21</v>
      </c>
      <c r="P5">
        <v>50</v>
      </c>
    </row>
    <row r="7" spans="2:18" x14ac:dyDescent="0.3">
      <c r="B7" s="39" t="s">
        <v>0</v>
      </c>
      <c r="C7" s="39" t="s">
        <v>1</v>
      </c>
      <c r="D7" s="39" t="s">
        <v>2</v>
      </c>
      <c r="E7" s="39" t="s">
        <v>3</v>
      </c>
      <c r="F7" s="39" t="s">
        <v>4</v>
      </c>
      <c r="G7" s="37" t="s">
        <v>32</v>
      </c>
      <c r="H7" s="39" t="s">
        <v>5</v>
      </c>
      <c r="I7" s="39" t="s">
        <v>6</v>
      </c>
      <c r="J7" s="39" t="s">
        <v>14</v>
      </c>
      <c r="K7" s="39" t="s">
        <v>47</v>
      </c>
      <c r="L7" s="39"/>
      <c r="M7" s="39"/>
      <c r="N7" s="39"/>
      <c r="O7" s="39" t="s">
        <v>12</v>
      </c>
      <c r="P7" s="39" t="s">
        <v>13</v>
      </c>
      <c r="Q7" s="39" t="s">
        <v>15</v>
      </c>
      <c r="R7" s="39" t="s">
        <v>16</v>
      </c>
    </row>
    <row r="8" spans="2:18" x14ac:dyDescent="0.3">
      <c r="B8" s="39"/>
      <c r="C8" s="39"/>
      <c r="D8" s="39"/>
      <c r="E8" s="39"/>
      <c r="F8" s="39"/>
      <c r="G8" s="38"/>
      <c r="H8" s="39"/>
      <c r="I8" s="39"/>
      <c r="J8" s="39"/>
      <c r="K8" s="1" t="s">
        <v>30</v>
      </c>
      <c r="L8" s="2" t="s">
        <v>27</v>
      </c>
      <c r="M8" s="1" t="s">
        <v>28</v>
      </c>
      <c r="N8" s="1" t="s">
        <v>29</v>
      </c>
      <c r="O8" s="39"/>
      <c r="P8" s="39"/>
      <c r="Q8" s="39"/>
      <c r="R8" s="39"/>
    </row>
    <row r="9" spans="2:18" x14ac:dyDescent="0.3">
      <c r="B9" s="1">
        <v>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>
        <f>K9+L9+M9+N9</f>
        <v>0</v>
      </c>
      <c r="P9" s="1" t="e">
        <f>J9/O9</f>
        <v>#DIV/0!</v>
      </c>
      <c r="Q9" s="1" t="e">
        <f>(M9+N9)*100/O9</f>
        <v>#DIV/0!</v>
      </c>
      <c r="R9" s="1" t="e">
        <f>(L9+M9+N9)*100/O9</f>
        <v>#DIV/0!</v>
      </c>
    </row>
    <row r="10" spans="2:18" x14ac:dyDescent="0.3">
      <c r="B10" s="1">
        <v>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>
        <f t="shared" ref="O10:O16" si="0">K10+L10+M10+N10</f>
        <v>0</v>
      </c>
      <c r="P10" s="1" t="e">
        <f t="shared" ref="P10:P16" si="1">J10/O10</f>
        <v>#DIV/0!</v>
      </c>
      <c r="Q10" s="1" t="e">
        <f t="shared" ref="Q10:Q16" si="2">(M10+N10)*100/O10</f>
        <v>#DIV/0!</v>
      </c>
      <c r="R10" s="1" t="e">
        <f t="shared" ref="R10:R16" si="3">(L10+M10+N10)*100/O10</f>
        <v>#DIV/0!</v>
      </c>
    </row>
    <row r="11" spans="2:18" x14ac:dyDescent="0.3">
      <c r="B11" s="1">
        <v>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f t="shared" si="0"/>
        <v>0</v>
      </c>
      <c r="P11" s="1" t="e">
        <f t="shared" si="1"/>
        <v>#DIV/0!</v>
      </c>
      <c r="Q11" s="1" t="e">
        <f t="shared" si="2"/>
        <v>#DIV/0!</v>
      </c>
      <c r="R11" s="1" t="e">
        <f t="shared" si="3"/>
        <v>#DIV/0!</v>
      </c>
    </row>
    <row r="12" spans="2:18" x14ac:dyDescent="0.3">
      <c r="B12" s="1">
        <v>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f t="shared" si="0"/>
        <v>0</v>
      </c>
      <c r="P12" s="1" t="e">
        <f t="shared" si="1"/>
        <v>#DIV/0!</v>
      </c>
      <c r="Q12" s="1" t="e">
        <f t="shared" si="2"/>
        <v>#DIV/0!</v>
      </c>
      <c r="R12" s="1" t="e">
        <f t="shared" si="3"/>
        <v>#DIV/0!</v>
      </c>
    </row>
    <row r="13" spans="2:18" x14ac:dyDescent="0.3">
      <c r="B13" s="1">
        <v>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f t="shared" si="0"/>
        <v>0</v>
      </c>
      <c r="P13" s="1" t="e">
        <f t="shared" si="1"/>
        <v>#DIV/0!</v>
      </c>
      <c r="Q13" s="1" t="e">
        <f t="shared" si="2"/>
        <v>#DIV/0!</v>
      </c>
      <c r="R13" s="1" t="e">
        <f t="shared" si="3"/>
        <v>#DIV/0!</v>
      </c>
    </row>
    <row r="14" spans="2:18" x14ac:dyDescent="0.3">
      <c r="B14" s="1">
        <v>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f t="shared" si="0"/>
        <v>0</v>
      </c>
      <c r="P14" s="1" t="e">
        <f t="shared" si="1"/>
        <v>#DIV/0!</v>
      </c>
      <c r="Q14" s="1" t="e">
        <f t="shared" si="2"/>
        <v>#DIV/0!</v>
      </c>
      <c r="R14" s="1" t="e">
        <f t="shared" si="3"/>
        <v>#DIV/0!</v>
      </c>
    </row>
    <row r="15" spans="2:18" x14ac:dyDescent="0.3">
      <c r="B15" s="1">
        <v>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>
        <f t="shared" si="0"/>
        <v>0</v>
      </c>
      <c r="P15" s="1" t="e">
        <f t="shared" si="1"/>
        <v>#DIV/0!</v>
      </c>
      <c r="Q15" s="1" t="e">
        <f t="shared" si="2"/>
        <v>#DIV/0!</v>
      </c>
      <c r="R15" s="1" t="e">
        <f t="shared" si="3"/>
        <v>#DIV/0!</v>
      </c>
    </row>
    <row r="16" spans="2:18" x14ac:dyDescent="0.3">
      <c r="B16" s="1">
        <v>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>
        <f t="shared" si="0"/>
        <v>0</v>
      </c>
      <c r="P16" s="1" t="e">
        <f t="shared" si="1"/>
        <v>#DIV/0!</v>
      </c>
      <c r="Q16" s="1" t="e">
        <f t="shared" si="2"/>
        <v>#DIV/0!</v>
      </c>
      <c r="R16" s="1" t="e">
        <f t="shared" si="3"/>
        <v>#DIV/0!</v>
      </c>
    </row>
  </sheetData>
  <mergeCells count="14">
    <mergeCell ref="Q7:Q8"/>
    <mergeCell ref="R7:R8"/>
    <mergeCell ref="H7:H8"/>
    <mergeCell ref="I7:I8"/>
    <mergeCell ref="J7:J8"/>
    <mergeCell ref="K7:N7"/>
    <mergeCell ref="O7:O8"/>
    <mergeCell ref="P7:P8"/>
    <mergeCell ref="G7:G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R16"/>
  <sheetViews>
    <sheetView workbookViewId="0">
      <selection activeCell="W28" sqref="W28"/>
    </sheetView>
  </sheetViews>
  <sheetFormatPr defaultRowHeight="14.4" x14ac:dyDescent="0.3"/>
  <cols>
    <col min="4" max="4" width="18.109375" customWidth="1"/>
    <col min="9" max="9" width="10.109375" customWidth="1"/>
    <col min="12" max="12" width="11.5546875" customWidth="1"/>
    <col min="13" max="13" width="10.88671875" customWidth="1"/>
  </cols>
  <sheetData>
    <row r="2" spans="2:18" x14ac:dyDescent="0.3">
      <c r="J2" t="s">
        <v>7</v>
      </c>
    </row>
    <row r="5" spans="2:18" x14ac:dyDescent="0.3">
      <c r="K5" t="s">
        <v>18</v>
      </c>
      <c r="L5" t="s">
        <v>19</v>
      </c>
      <c r="M5" t="s">
        <v>20</v>
      </c>
      <c r="N5" t="s">
        <v>21</v>
      </c>
      <c r="P5">
        <v>50</v>
      </c>
    </row>
    <row r="7" spans="2:18" x14ac:dyDescent="0.3">
      <c r="B7" s="39" t="s">
        <v>0</v>
      </c>
      <c r="C7" s="39" t="s">
        <v>1</v>
      </c>
      <c r="D7" s="39" t="s">
        <v>2</v>
      </c>
      <c r="E7" s="39" t="s">
        <v>3</v>
      </c>
      <c r="F7" s="39" t="s">
        <v>4</v>
      </c>
      <c r="G7" s="37" t="s">
        <v>32</v>
      </c>
      <c r="H7" s="39" t="s">
        <v>5</v>
      </c>
      <c r="I7" s="39" t="s">
        <v>6</v>
      </c>
      <c r="J7" s="39" t="s">
        <v>14</v>
      </c>
      <c r="K7" s="39" t="s">
        <v>47</v>
      </c>
      <c r="L7" s="39"/>
      <c r="M7" s="39"/>
      <c r="N7" s="39"/>
      <c r="O7" s="39" t="s">
        <v>12</v>
      </c>
      <c r="P7" s="39" t="s">
        <v>13</v>
      </c>
      <c r="Q7" s="39" t="s">
        <v>15</v>
      </c>
      <c r="R7" s="39" t="s">
        <v>16</v>
      </c>
    </row>
    <row r="8" spans="2:18" x14ac:dyDescent="0.3">
      <c r="B8" s="39"/>
      <c r="C8" s="39"/>
      <c r="D8" s="39"/>
      <c r="E8" s="39"/>
      <c r="F8" s="39"/>
      <c r="G8" s="38"/>
      <c r="H8" s="39"/>
      <c r="I8" s="39"/>
      <c r="J8" s="39"/>
      <c r="K8" s="1" t="s">
        <v>30</v>
      </c>
      <c r="L8" s="2" t="s">
        <v>27</v>
      </c>
      <c r="M8" s="1" t="s">
        <v>28</v>
      </c>
      <c r="N8" s="1" t="s">
        <v>29</v>
      </c>
      <c r="O8" s="39"/>
      <c r="P8" s="39"/>
      <c r="Q8" s="39"/>
      <c r="R8" s="39"/>
    </row>
    <row r="9" spans="2:18" x14ac:dyDescent="0.3">
      <c r="B9" s="1">
        <v>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>
        <f>K9+L9+M9+N9</f>
        <v>0</v>
      </c>
      <c r="P9" s="1" t="e">
        <f>J9/O9</f>
        <v>#DIV/0!</v>
      </c>
      <c r="Q9" s="1" t="e">
        <f>(M9+N9)*100/O9</f>
        <v>#DIV/0!</v>
      </c>
      <c r="R9" s="1" t="e">
        <f>(L9+M9+N9)*100/O9</f>
        <v>#DIV/0!</v>
      </c>
    </row>
    <row r="10" spans="2:18" x14ac:dyDescent="0.3">
      <c r="B10" s="1">
        <v>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>
        <f t="shared" ref="O10:O16" si="0">K10+L10+M10+N10</f>
        <v>0</v>
      </c>
      <c r="P10" s="1" t="e">
        <f t="shared" ref="P10:P16" si="1">J10/O10</f>
        <v>#DIV/0!</v>
      </c>
      <c r="Q10" s="1" t="e">
        <f t="shared" ref="Q10:Q16" si="2">(M10+N10)*100/O10</f>
        <v>#DIV/0!</v>
      </c>
      <c r="R10" s="1" t="e">
        <f t="shared" ref="R10:R16" si="3">(L10+M10+N10)*100/O10</f>
        <v>#DIV/0!</v>
      </c>
    </row>
    <row r="11" spans="2:18" x14ac:dyDescent="0.3">
      <c r="B11" s="1">
        <v>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f t="shared" si="0"/>
        <v>0</v>
      </c>
      <c r="P11" s="1" t="e">
        <f t="shared" si="1"/>
        <v>#DIV/0!</v>
      </c>
      <c r="Q11" s="1" t="e">
        <f t="shared" si="2"/>
        <v>#DIV/0!</v>
      </c>
      <c r="R11" s="1" t="e">
        <f t="shared" si="3"/>
        <v>#DIV/0!</v>
      </c>
    </row>
    <row r="12" spans="2:18" x14ac:dyDescent="0.3">
      <c r="B12" s="1">
        <v>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f t="shared" si="0"/>
        <v>0</v>
      </c>
      <c r="P12" s="1" t="e">
        <f t="shared" si="1"/>
        <v>#DIV/0!</v>
      </c>
      <c r="Q12" s="1" t="e">
        <f t="shared" si="2"/>
        <v>#DIV/0!</v>
      </c>
      <c r="R12" s="1" t="e">
        <f t="shared" si="3"/>
        <v>#DIV/0!</v>
      </c>
    </row>
    <row r="13" spans="2:18" x14ac:dyDescent="0.3">
      <c r="B13" s="1">
        <v>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f t="shared" si="0"/>
        <v>0</v>
      </c>
      <c r="P13" s="1" t="e">
        <f t="shared" si="1"/>
        <v>#DIV/0!</v>
      </c>
      <c r="Q13" s="1" t="e">
        <f t="shared" si="2"/>
        <v>#DIV/0!</v>
      </c>
      <c r="R13" s="1" t="e">
        <f t="shared" si="3"/>
        <v>#DIV/0!</v>
      </c>
    </row>
    <row r="14" spans="2:18" x14ac:dyDescent="0.3">
      <c r="B14" s="1">
        <v>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f t="shared" si="0"/>
        <v>0</v>
      </c>
      <c r="P14" s="1" t="e">
        <f t="shared" si="1"/>
        <v>#DIV/0!</v>
      </c>
      <c r="Q14" s="1" t="e">
        <f t="shared" si="2"/>
        <v>#DIV/0!</v>
      </c>
      <c r="R14" s="1" t="e">
        <f t="shared" si="3"/>
        <v>#DIV/0!</v>
      </c>
    </row>
    <row r="15" spans="2:18" x14ac:dyDescent="0.3">
      <c r="B15" s="1">
        <v>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>
        <f t="shared" si="0"/>
        <v>0</v>
      </c>
      <c r="P15" s="1" t="e">
        <f t="shared" si="1"/>
        <v>#DIV/0!</v>
      </c>
      <c r="Q15" s="1" t="e">
        <f t="shared" si="2"/>
        <v>#DIV/0!</v>
      </c>
      <c r="R15" s="1" t="e">
        <f t="shared" si="3"/>
        <v>#DIV/0!</v>
      </c>
    </row>
    <row r="16" spans="2:18" x14ac:dyDescent="0.3">
      <c r="B16" s="1">
        <v>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>
        <f t="shared" si="0"/>
        <v>0</v>
      </c>
      <c r="P16" s="1" t="e">
        <f t="shared" si="1"/>
        <v>#DIV/0!</v>
      </c>
      <c r="Q16" s="1" t="e">
        <f t="shared" si="2"/>
        <v>#DIV/0!</v>
      </c>
      <c r="R16" s="1" t="e">
        <f t="shared" si="3"/>
        <v>#DIV/0!</v>
      </c>
    </row>
  </sheetData>
  <mergeCells count="14">
    <mergeCell ref="Q7:Q8"/>
    <mergeCell ref="R7:R8"/>
    <mergeCell ref="H7:H8"/>
    <mergeCell ref="I7:I8"/>
    <mergeCell ref="J7:J8"/>
    <mergeCell ref="K7:N7"/>
    <mergeCell ref="O7:O8"/>
    <mergeCell ref="P7:P8"/>
    <mergeCell ref="G7:G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"/>
  <sheetViews>
    <sheetView workbookViewId="0">
      <selection activeCell="G13" sqref="G13"/>
    </sheetView>
  </sheetViews>
  <sheetFormatPr defaultRowHeight="13.8" x14ac:dyDescent="0.25"/>
  <cols>
    <col min="1" max="3" width="8.88671875" style="13"/>
    <col min="4" max="4" width="28.88671875" style="13" customWidth="1"/>
    <col min="5" max="5" width="10.109375" style="13" bestFit="1" customWidth="1"/>
    <col min="6" max="7" width="8.88671875" style="13"/>
    <col min="8" max="8" width="9.5546875" style="13" customWidth="1"/>
    <col min="9" max="9" width="8.88671875" style="13"/>
    <col min="10" max="10" width="10.109375" style="13" customWidth="1"/>
    <col min="11" max="12" width="8.88671875" style="13"/>
    <col min="13" max="13" width="11.5546875" style="13" customWidth="1"/>
    <col min="14" max="14" width="10.88671875" style="13" customWidth="1"/>
    <col min="15" max="16384" width="8.88671875" style="13"/>
  </cols>
  <sheetData>
    <row r="2" spans="2:18" x14ac:dyDescent="0.25">
      <c r="K2" s="13" t="s">
        <v>7</v>
      </c>
    </row>
    <row r="4" spans="2:18" s="16" customFormat="1" ht="60" customHeight="1" x14ac:dyDescent="0.3">
      <c r="B4" s="34" t="s">
        <v>0</v>
      </c>
      <c r="C4" s="34" t="s">
        <v>1</v>
      </c>
      <c r="D4" s="34" t="s">
        <v>2</v>
      </c>
      <c r="E4" s="34" t="s">
        <v>3</v>
      </c>
      <c r="F4" s="34" t="s">
        <v>4</v>
      </c>
      <c r="G4" s="35" t="s">
        <v>32</v>
      </c>
      <c r="H4" s="34" t="s">
        <v>5</v>
      </c>
      <c r="I4" s="34" t="s">
        <v>6</v>
      </c>
      <c r="J4" s="34" t="s">
        <v>14</v>
      </c>
      <c r="K4" s="34" t="s">
        <v>33</v>
      </c>
      <c r="L4" s="34"/>
      <c r="M4" s="34"/>
      <c r="N4" s="34"/>
      <c r="O4" s="34" t="s">
        <v>12</v>
      </c>
      <c r="P4" s="34" t="s">
        <v>13</v>
      </c>
      <c r="Q4" s="34" t="s">
        <v>15</v>
      </c>
      <c r="R4" s="34" t="s">
        <v>16</v>
      </c>
    </row>
    <row r="5" spans="2:18" x14ac:dyDescent="0.25">
      <c r="B5" s="34"/>
      <c r="C5" s="34"/>
      <c r="D5" s="34"/>
      <c r="E5" s="34"/>
      <c r="F5" s="34"/>
      <c r="G5" s="36"/>
      <c r="H5" s="34"/>
      <c r="I5" s="34"/>
      <c r="J5" s="34"/>
      <c r="K5" s="27" t="s">
        <v>11</v>
      </c>
      <c r="L5" s="33" t="s">
        <v>9</v>
      </c>
      <c r="M5" s="27" t="s">
        <v>8</v>
      </c>
      <c r="N5" s="27" t="s">
        <v>10</v>
      </c>
      <c r="O5" s="34"/>
      <c r="P5" s="34"/>
      <c r="Q5" s="34"/>
      <c r="R5" s="34"/>
    </row>
    <row r="6" spans="2:18" s="18" customFormat="1" ht="69" x14ac:dyDescent="0.3">
      <c r="B6" s="27">
        <v>1</v>
      </c>
      <c r="C6" s="27" t="s">
        <v>65</v>
      </c>
      <c r="D6" s="27" t="s">
        <v>149</v>
      </c>
      <c r="E6" s="28">
        <v>30664</v>
      </c>
      <c r="F6" s="27" t="s">
        <v>150</v>
      </c>
      <c r="G6" s="27" t="s">
        <v>151</v>
      </c>
      <c r="H6" s="27" t="s">
        <v>160</v>
      </c>
      <c r="I6" s="29" t="s">
        <v>173</v>
      </c>
      <c r="J6" s="27">
        <v>247</v>
      </c>
      <c r="K6" s="27">
        <v>0</v>
      </c>
      <c r="L6" s="27">
        <v>17</v>
      </c>
      <c r="M6" s="27">
        <v>3</v>
      </c>
      <c r="N6" s="27">
        <v>3</v>
      </c>
      <c r="O6" s="27">
        <f>K6+L6+M6+N6</f>
        <v>23</v>
      </c>
      <c r="P6" s="32">
        <f>J6/O6</f>
        <v>10.739130434782609</v>
      </c>
      <c r="Q6" s="32">
        <f>(M6+N6)*100/O6</f>
        <v>26.086956521739129</v>
      </c>
      <c r="R6" s="27">
        <f>(L6+M6+N6)*100/O6</f>
        <v>100</v>
      </c>
    </row>
  </sheetData>
  <mergeCells count="14">
    <mergeCell ref="G4:G5"/>
    <mergeCell ref="R4:R5"/>
    <mergeCell ref="I4:I5"/>
    <mergeCell ref="J4:J5"/>
    <mergeCell ref="K4:N4"/>
    <mergeCell ref="O4:O5"/>
    <mergeCell ref="P4:P5"/>
    <mergeCell ref="Q4:Q5"/>
    <mergeCell ref="H4:H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8"/>
  <sheetViews>
    <sheetView workbookViewId="0">
      <selection activeCell="D18" sqref="D18"/>
    </sheetView>
  </sheetViews>
  <sheetFormatPr defaultRowHeight="13.8" x14ac:dyDescent="0.25"/>
  <cols>
    <col min="1" max="3" width="8.88671875" style="13"/>
    <col min="4" max="4" width="18.109375" style="13" customWidth="1"/>
    <col min="5" max="5" width="10.109375" style="13" bestFit="1" customWidth="1"/>
    <col min="6" max="9" width="8.88671875" style="13"/>
    <col min="10" max="10" width="10.109375" style="13" customWidth="1"/>
    <col min="11" max="12" width="8.88671875" style="13"/>
    <col min="13" max="13" width="11.5546875" style="13" customWidth="1"/>
    <col min="14" max="14" width="10.88671875" style="13" customWidth="1"/>
    <col min="15" max="16384" width="8.88671875" style="13"/>
  </cols>
  <sheetData>
    <row r="2" spans="2:18" x14ac:dyDescent="0.25">
      <c r="K2" s="13" t="s">
        <v>7</v>
      </c>
    </row>
    <row r="6" spans="2:18" x14ac:dyDescent="0.25">
      <c r="B6" s="34" t="s">
        <v>0</v>
      </c>
      <c r="C6" s="34" t="s">
        <v>1</v>
      </c>
      <c r="D6" s="34" t="s">
        <v>2</v>
      </c>
      <c r="E6" s="34" t="s">
        <v>3</v>
      </c>
      <c r="F6" s="34" t="s">
        <v>4</v>
      </c>
      <c r="G6" s="35" t="s">
        <v>32</v>
      </c>
      <c r="H6" s="34" t="s">
        <v>5</v>
      </c>
      <c r="I6" s="34" t="s">
        <v>6</v>
      </c>
      <c r="J6" s="34" t="s">
        <v>14</v>
      </c>
      <c r="K6" s="34" t="s">
        <v>26</v>
      </c>
      <c r="L6" s="34"/>
      <c r="M6" s="34"/>
      <c r="N6" s="34"/>
      <c r="O6" s="34" t="s">
        <v>12</v>
      </c>
      <c r="P6" s="34" t="s">
        <v>13</v>
      </c>
      <c r="Q6" s="34" t="s">
        <v>15</v>
      </c>
      <c r="R6" s="34" t="s">
        <v>16</v>
      </c>
    </row>
    <row r="7" spans="2:18" x14ac:dyDescent="0.25">
      <c r="B7" s="34"/>
      <c r="C7" s="34"/>
      <c r="D7" s="34"/>
      <c r="E7" s="34"/>
      <c r="F7" s="34"/>
      <c r="G7" s="36"/>
      <c r="H7" s="34"/>
      <c r="I7" s="34"/>
      <c r="J7" s="34"/>
      <c r="K7" s="14" t="s">
        <v>23</v>
      </c>
      <c r="L7" s="15" t="s">
        <v>22</v>
      </c>
      <c r="M7" s="14" t="s">
        <v>24</v>
      </c>
      <c r="N7" s="14" t="s">
        <v>25</v>
      </c>
      <c r="O7" s="34"/>
      <c r="P7" s="34"/>
      <c r="Q7" s="34"/>
      <c r="R7" s="34"/>
    </row>
    <row r="8" spans="2:18" s="18" customFormat="1" ht="69" x14ac:dyDescent="0.3">
      <c r="B8" s="27">
        <v>1</v>
      </c>
      <c r="C8" s="27" t="s">
        <v>65</v>
      </c>
      <c r="D8" s="29" t="s">
        <v>152</v>
      </c>
      <c r="E8" s="28">
        <v>27736</v>
      </c>
      <c r="F8" s="27" t="s">
        <v>150</v>
      </c>
      <c r="G8" s="27" t="s">
        <v>151</v>
      </c>
      <c r="H8" s="27" t="s">
        <v>161</v>
      </c>
      <c r="I8" s="29" t="s">
        <v>167</v>
      </c>
      <c r="J8" s="27">
        <v>188</v>
      </c>
      <c r="K8" s="27">
        <v>1</v>
      </c>
      <c r="L8" s="27">
        <v>3</v>
      </c>
      <c r="M8" s="27">
        <v>8</v>
      </c>
      <c r="N8" s="27">
        <v>11</v>
      </c>
      <c r="O8" s="27">
        <f>K8+L8+M8+N8</f>
        <v>23</v>
      </c>
      <c r="P8" s="31">
        <f>J8/O8</f>
        <v>8.1739130434782616</v>
      </c>
      <c r="Q8" s="31">
        <f>(M8+N8)*100/O8</f>
        <v>82.608695652173907</v>
      </c>
      <c r="R8" s="31">
        <f>(L8+M8+N8)*100/O8</f>
        <v>95.652173913043484</v>
      </c>
    </row>
  </sheetData>
  <mergeCells count="14">
    <mergeCell ref="G6:G7"/>
    <mergeCell ref="R6:R7"/>
    <mergeCell ref="I6:I7"/>
    <mergeCell ref="J6:J7"/>
    <mergeCell ref="K6:N6"/>
    <mergeCell ref="O6:O7"/>
    <mergeCell ref="P6:P7"/>
    <mergeCell ref="Q6:Q7"/>
    <mergeCell ref="H6:H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8"/>
  <sheetViews>
    <sheetView topLeftCell="A3" workbookViewId="0">
      <selection activeCell="D22" sqref="D22"/>
    </sheetView>
  </sheetViews>
  <sheetFormatPr defaultRowHeight="13.8" x14ac:dyDescent="0.25"/>
  <cols>
    <col min="1" max="3" width="8.88671875" style="13"/>
    <col min="4" max="4" width="27.109375" style="13" customWidth="1"/>
    <col min="5" max="5" width="10.109375" style="13" bestFit="1" customWidth="1"/>
    <col min="6" max="8" width="8.88671875" style="13"/>
    <col min="9" max="9" width="17.44140625" style="13" customWidth="1"/>
    <col min="10" max="10" width="10.109375" style="13" customWidth="1"/>
    <col min="11" max="12" width="8.88671875" style="13"/>
    <col min="13" max="13" width="11.5546875" style="13" customWidth="1"/>
    <col min="14" max="14" width="10.88671875" style="13" customWidth="1"/>
    <col min="15" max="16384" width="8.88671875" style="13"/>
  </cols>
  <sheetData>
    <row r="2" spans="2:18" x14ac:dyDescent="0.25">
      <c r="K2" s="13" t="s">
        <v>7</v>
      </c>
    </row>
    <row r="6" spans="2:18" x14ac:dyDescent="0.25">
      <c r="B6" s="34" t="s">
        <v>0</v>
      </c>
      <c r="C6" s="34" t="s">
        <v>1</v>
      </c>
      <c r="D6" s="34" t="s">
        <v>2</v>
      </c>
      <c r="E6" s="34" t="s">
        <v>3</v>
      </c>
      <c r="F6" s="34" t="s">
        <v>4</v>
      </c>
      <c r="G6" s="35" t="s">
        <v>32</v>
      </c>
      <c r="H6" s="34" t="s">
        <v>5</v>
      </c>
      <c r="I6" s="34" t="s">
        <v>6</v>
      </c>
      <c r="J6" s="34" t="s">
        <v>14</v>
      </c>
      <c r="K6" s="34" t="s">
        <v>17</v>
      </c>
      <c r="L6" s="34"/>
      <c r="M6" s="34"/>
      <c r="N6" s="34"/>
      <c r="O6" s="34" t="s">
        <v>12</v>
      </c>
      <c r="P6" s="34" t="s">
        <v>13</v>
      </c>
      <c r="Q6" s="34" t="s">
        <v>15</v>
      </c>
      <c r="R6" s="34" t="s">
        <v>16</v>
      </c>
    </row>
    <row r="7" spans="2:18" x14ac:dyDescent="0.25">
      <c r="B7" s="34"/>
      <c r="C7" s="34"/>
      <c r="D7" s="34"/>
      <c r="E7" s="34"/>
      <c r="F7" s="34"/>
      <c r="G7" s="36"/>
      <c r="H7" s="34"/>
      <c r="I7" s="34"/>
      <c r="J7" s="34"/>
      <c r="K7" s="14" t="s">
        <v>23</v>
      </c>
      <c r="L7" s="15" t="s">
        <v>22</v>
      </c>
      <c r="M7" s="14" t="s">
        <v>24</v>
      </c>
      <c r="N7" s="14" t="s">
        <v>25</v>
      </c>
      <c r="O7" s="34"/>
      <c r="P7" s="34"/>
      <c r="Q7" s="34"/>
      <c r="R7" s="34"/>
    </row>
    <row r="8" spans="2:18" s="18" customFormat="1" ht="41.4" x14ac:dyDescent="0.3">
      <c r="B8" s="27">
        <v>1</v>
      </c>
      <c r="C8" s="27" t="s">
        <v>65</v>
      </c>
      <c r="D8" s="27" t="s">
        <v>153</v>
      </c>
      <c r="E8" s="28">
        <v>30933</v>
      </c>
      <c r="F8" s="27" t="s">
        <v>150</v>
      </c>
      <c r="G8" s="27" t="s">
        <v>151</v>
      </c>
      <c r="H8" s="27" t="s">
        <v>161</v>
      </c>
      <c r="I8" s="29" t="s">
        <v>168</v>
      </c>
      <c r="J8" s="27">
        <v>98</v>
      </c>
      <c r="K8" s="27">
        <v>0</v>
      </c>
      <c r="L8" s="27">
        <v>7</v>
      </c>
      <c r="M8" s="27">
        <v>5</v>
      </c>
      <c r="N8" s="27">
        <v>3</v>
      </c>
      <c r="O8" s="27">
        <f>K8+L8+M8+N8</f>
        <v>15</v>
      </c>
      <c r="P8" s="31">
        <f>J8/O8</f>
        <v>6.5333333333333332</v>
      </c>
      <c r="Q8" s="31">
        <f>(M8+N8)*100/O8</f>
        <v>53.333333333333336</v>
      </c>
      <c r="R8" s="27">
        <f>(L8+M8+N8)*100/O8</f>
        <v>100</v>
      </c>
    </row>
  </sheetData>
  <mergeCells count="14">
    <mergeCell ref="G6:G7"/>
    <mergeCell ref="O6:O7"/>
    <mergeCell ref="P6:P7"/>
    <mergeCell ref="Q6:Q7"/>
    <mergeCell ref="R6:R7"/>
    <mergeCell ref="H6:H7"/>
    <mergeCell ref="I6:I7"/>
    <mergeCell ref="J6:J7"/>
    <mergeCell ref="K6:N6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8"/>
  <sheetViews>
    <sheetView workbookViewId="0">
      <selection activeCell="P12" sqref="P12"/>
    </sheetView>
  </sheetViews>
  <sheetFormatPr defaultRowHeight="13.8" x14ac:dyDescent="0.25"/>
  <cols>
    <col min="1" max="3" width="8.88671875" style="13"/>
    <col min="4" max="4" width="18.109375" style="13" customWidth="1"/>
    <col min="5" max="5" width="11" style="13" customWidth="1"/>
    <col min="6" max="9" width="8.88671875" style="13"/>
    <col min="10" max="10" width="10.109375" style="13" customWidth="1"/>
    <col min="11" max="12" width="8.88671875" style="13"/>
    <col min="13" max="13" width="11.5546875" style="13" customWidth="1"/>
    <col min="14" max="14" width="10.88671875" style="13" customWidth="1"/>
    <col min="15" max="16384" width="8.88671875" style="13"/>
  </cols>
  <sheetData>
    <row r="2" spans="2:18" x14ac:dyDescent="0.25">
      <c r="K2" s="13" t="s">
        <v>7</v>
      </c>
    </row>
    <row r="4" spans="2:18" x14ac:dyDescent="0.25">
      <c r="K4" s="13" t="s">
        <v>18</v>
      </c>
      <c r="L4" s="13" t="s">
        <v>19</v>
      </c>
      <c r="M4" s="13" t="s">
        <v>20</v>
      </c>
      <c r="N4" s="13" t="s">
        <v>21</v>
      </c>
      <c r="P4" s="13">
        <v>50</v>
      </c>
    </row>
    <row r="6" spans="2:18" x14ac:dyDescent="0.25">
      <c r="B6" s="34" t="s">
        <v>0</v>
      </c>
      <c r="C6" s="34" t="s">
        <v>1</v>
      </c>
      <c r="D6" s="34" t="s">
        <v>2</v>
      </c>
      <c r="E6" s="34" t="s">
        <v>3</v>
      </c>
      <c r="F6" s="34" t="s">
        <v>4</v>
      </c>
      <c r="G6" s="35" t="s">
        <v>32</v>
      </c>
      <c r="H6" s="34" t="s">
        <v>5</v>
      </c>
      <c r="I6" s="34" t="s">
        <v>6</v>
      </c>
      <c r="J6" s="34" t="s">
        <v>14</v>
      </c>
      <c r="K6" s="34" t="s">
        <v>34</v>
      </c>
      <c r="L6" s="34"/>
      <c r="M6" s="34"/>
      <c r="N6" s="34"/>
      <c r="O6" s="34" t="s">
        <v>12</v>
      </c>
      <c r="P6" s="34" t="s">
        <v>13</v>
      </c>
      <c r="Q6" s="34" t="s">
        <v>15</v>
      </c>
      <c r="R6" s="34" t="s">
        <v>16</v>
      </c>
    </row>
    <row r="7" spans="2:18" x14ac:dyDescent="0.25">
      <c r="B7" s="34"/>
      <c r="C7" s="34"/>
      <c r="D7" s="34"/>
      <c r="E7" s="34"/>
      <c r="F7" s="34"/>
      <c r="G7" s="36"/>
      <c r="H7" s="34"/>
      <c r="I7" s="34"/>
      <c r="J7" s="34"/>
      <c r="K7" s="14" t="s">
        <v>30</v>
      </c>
      <c r="L7" s="17" t="s">
        <v>27</v>
      </c>
      <c r="M7" s="14" t="s">
        <v>28</v>
      </c>
      <c r="N7" s="14" t="s">
        <v>29</v>
      </c>
      <c r="O7" s="34"/>
      <c r="P7" s="34"/>
      <c r="Q7" s="34"/>
      <c r="R7" s="34"/>
    </row>
    <row r="8" spans="2:18" s="18" customFormat="1" ht="69" x14ac:dyDescent="0.3">
      <c r="B8" s="27">
        <v>1</v>
      </c>
      <c r="C8" s="27" t="s">
        <v>65</v>
      </c>
      <c r="D8" s="29" t="s">
        <v>153</v>
      </c>
      <c r="E8" s="28">
        <v>30933</v>
      </c>
      <c r="F8" s="27" t="s">
        <v>150</v>
      </c>
      <c r="G8" s="27" t="s">
        <v>151</v>
      </c>
      <c r="H8" s="27" t="s">
        <v>161</v>
      </c>
      <c r="I8" s="29" t="s">
        <v>168</v>
      </c>
      <c r="J8" s="27">
        <v>116</v>
      </c>
      <c r="K8" s="27">
        <v>0</v>
      </c>
      <c r="L8" s="27">
        <v>6</v>
      </c>
      <c r="M8" s="27">
        <v>0</v>
      </c>
      <c r="N8" s="27">
        <v>0</v>
      </c>
      <c r="O8" s="27">
        <f>K8+L8+M8+N8</f>
        <v>6</v>
      </c>
      <c r="P8" s="32">
        <f>J8/O8</f>
        <v>19.333333333333332</v>
      </c>
      <c r="Q8" s="27">
        <f>(M8+N8)*100/O8</f>
        <v>0</v>
      </c>
      <c r="R8" s="27">
        <f>(L8+M8+N8)*100/O8</f>
        <v>100</v>
      </c>
    </row>
  </sheetData>
  <mergeCells count="14">
    <mergeCell ref="O6:O7"/>
    <mergeCell ref="P6:P7"/>
    <mergeCell ref="Q6:Q7"/>
    <mergeCell ref="R6:R7"/>
    <mergeCell ref="G6:G7"/>
    <mergeCell ref="H6:H7"/>
    <mergeCell ref="I6:I7"/>
    <mergeCell ref="J6:J7"/>
    <mergeCell ref="K6:N6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R9"/>
  <sheetViews>
    <sheetView workbookViewId="0">
      <selection activeCell="E12" sqref="E12"/>
    </sheetView>
  </sheetViews>
  <sheetFormatPr defaultRowHeight="13.8" x14ac:dyDescent="0.25"/>
  <cols>
    <col min="1" max="3" width="8.88671875" style="13"/>
    <col min="4" max="4" width="18.109375" style="13" customWidth="1"/>
    <col min="5" max="5" width="10.109375" style="13" bestFit="1" customWidth="1"/>
    <col min="6" max="8" width="8.88671875" style="13"/>
    <col min="9" max="9" width="12.6640625" style="13" customWidth="1"/>
    <col min="10" max="10" width="7.77734375" style="13" customWidth="1"/>
    <col min="11" max="11" width="8.88671875" style="13"/>
    <col min="12" max="12" width="11.5546875" style="13" customWidth="1"/>
    <col min="13" max="13" width="10.88671875" style="13" customWidth="1"/>
    <col min="14" max="16384" width="8.88671875" style="13"/>
  </cols>
  <sheetData>
    <row r="2" spans="2:18" x14ac:dyDescent="0.25">
      <c r="J2" s="13" t="s">
        <v>7</v>
      </c>
    </row>
    <row r="5" spans="2:18" x14ac:dyDescent="0.25">
      <c r="K5" s="13" t="s">
        <v>18</v>
      </c>
      <c r="L5" s="13" t="s">
        <v>19</v>
      </c>
      <c r="M5" s="13" t="s">
        <v>20</v>
      </c>
      <c r="N5" s="13" t="s">
        <v>21</v>
      </c>
      <c r="P5" s="13">
        <v>50</v>
      </c>
    </row>
    <row r="7" spans="2:18" x14ac:dyDescent="0.25">
      <c r="B7" s="34" t="s">
        <v>0</v>
      </c>
      <c r="C7" s="34" t="s">
        <v>1</v>
      </c>
      <c r="D7" s="34" t="s">
        <v>2</v>
      </c>
      <c r="E7" s="34" t="s">
        <v>3</v>
      </c>
      <c r="F7" s="34" t="s">
        <v>4</v>
      </c>
      <c r="G7" s="35" t="s">
        <v>32</v>
      </c>
      <c r="H7" s="34" t="s">
        <v>5</v>
      </c>
      <c r="I7" s="34" t="s">
        <v>6</v>
      </c>
      <c r="J7" s="34" t="s">
        <v>14</v>
      </c>
      <c r="K7" s="34" t="s">
        <v>35</v>
      </c>
      <c r="L7" s="34"/>
      <c r="M7" s="34"/>
      <c r="N7" s="34"/>
      <c r="O7" s="34" t="s">
        <v>12</v>
      </c>
      <c r="P7" s="34" t="s">
        <v>13</v>
      </c>
      <c r="Q7" s="34" t="s">
        <v>15</v>
      </c>
      <c r="R7" s="34" t="s">
        <v>16</v>
      </c>
    </row>
    <row r="8" spans="2:18" x14ac:dyDescent="0.25">
      <c r="B8" s="34"/>
      <c r="C8" s="34"/>
      <c r="D8" s="34"/>
      <c r="E8" s="34"/>
      <c r="F8" s="34"/>
      <c r="G8" s="36"/>
      <c r="H8" s="34"/>
      <c r="I8" s="34"/>
      <c r="J8" s="34"/>
      <c r="K8" s="14" t="s">
        <v>30</v>
      </c>
      <c r="L8" s="17" t="s">
        <v>27</v>
      </c>
      <c r="M8" s="14" t="s">
        <v>28</v>
      </c>
      <c r="N8" s="14" t="s">
        <v>29</v>
      </c>
      <c r="O8" s="34"/>
      <c r="P8" s="34"/>
      <c r="Q8" s="34"/>
      <c r="R8" s="34"/>
    </row>
    <row r="9" spans="2:18" s="18" customFormat="1" ht="55.2" x14ac:dyDescent="0.3">
      <c r="B9" s="27">
        <v>1</v>
      </c>
      <c r="C9" s="27" t="s">
        <v>65</v>
      </c>
      <c r="D9" s="29" t="s">
        <v>154</v>
      </c>
      <c r="E9" s="28">
        <v>29209</v>
      </c>
      <c r="F9" s="29" t="s">
        <v>155</v>
      </c>
      <c r="G9" s="27" t="s">
        <v>151</v>
      </c>
      <c r="H9" s="27" t="s">
        <v>162</v>
      </c>
      <c r="I9" s="29" t="s">
        <v>169</v>
      </c>
      <c r="J9" s="27">
        <v>67</v>
      </c>
      <c r="K9" s="27">
        <v>0</v>
      </c>
      <c r="L9" s="27">
        <v>4</v>
      </c>
      <c r="M9" s="27">
        <v>0</v>
      </c>
      <c r="N9" s="27">
        <v>0</v>
      </c>
      <c r="O9" s="27">
        <f>K9+L9+M9+N9</f>
        <v>4</v>
      </c>
      <c r="P9" s="27">
        <f>J9/O9</f>
        <v>16.75</v>
      </c>
      <c r="Q9" s="27">
        <f>(M9+N9)*100/O9</f>
        <v>0</v>
      </c>
      <c r="R9" s="27">
        <f>(L9+M9+N9)*100/O9</f>
        <v>100</v>
      </c>
    </row>
  </sheetData>
  <mergeCells count="14">
    <mergeCell ref="Q7:Q8"/>
    <mergeCell ref="R7:R8"/>
    <mergeCell ref="H7:H8"/>
    <mergeCell ref="I7:I8"/>
    <mergeCell ref="J7:J8"/>
    <mergeCell ref="K7:N7"/>
    <mergeCell ref="O7:O8"/>
    <mergeCell ref="P7:P8"/>
    <mergeCell ref="G7:G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R9"/>
  <sheetViews>
    <sheetView workbookViewId="0">
      <selection activeCell="E14" sqref="E14"/>
    </sheetView>
  </sheetViews>
  <sheetFormatPr defaultRowHeight="13.8" x14ac:dyDescent="0.25"/>
  <cols>
    <col min="1" max="3" width="8.88671875" style="13"/>
    <col min="4" max="4" width="24.33203125" style="13" customWidth="1"/>
    <col min="5" max="5" width="10.88671875" style="13" customWidth="1"/>
    <col min="6" max="8" width="8.88671875" style="13"/>
    <col min="9" max="9" width="10.109375" style="13" customWidth="1"/>
    <col min="10" max="11" width="8.88671875" style="13"/>
    <col min="12" max="12" width="11.5546875" style="13" customWidth="1"/>
    <col min="13" max="13" width="10.88671875" style="13" customWidth="1"/>
    <col min="14" max="16384" width="8.88671875" style="13"/>
  </cols>
  <sheetData>
    <row r="2" spans="2:18" x14ac:dyDescent="0.25">
      <c r="J2" s="13" t="s">
        <v>7</v>
      </c>
    </row>
    <row r="5" spans="2:18" x14ac:dyDescent="0.25">
      <c r="K5" s="13" t="s">
        <v>18</v>
      </c>
      <c r="L5" s="13" t="s">
        <v>19</v>
      </c>
      <c r="M5" s="13" t="s">
        <v>20</v>
      </c>
      <c r="N5" s="13" t="s">
        <v>21</v>
      </c>
      <c r="P5" s="13">
        <v>50</v>
      </c>
    </row>
    <row r="7" spans="2:18" x14ac:dyDescent="0.25">
      <c r="B7" s="34" t="s">
        <v>0</v>
      </c>
      <c r="C7" s="34" t="s">
        <v>1</v>
      </c>
      <c r="D7" s="34" t="s">
        <v>2</v>
      </c>
      <c r="E7" s="34" t="s">
        <v>3</v>
      </c>
      <c r="F7" s="34" t="s">
        <v>4</v>
      </c>
      <c r="G7" s="35" t="s">
        <v>32</v>
      </c>
      <c r="H7" s="34" t="s">
        <v>5</v>
      </c>
      <c r="I7" s="34" t="s">
        <v>6</v>
      </c>
      <c r="J7" s="34" t="s">
        <v>14</v>
      </c>
      <c r="K7" s="34" t="s">
        <v>36</v>
      </c>
      <c r="L7" s="34"/>
      <c r="M7" s="34"/>
      <c r="N7" s="34"/>
      <c r="O7" s="34" t="s">
        <v>12</v>
      </c>
      <c r="P7" s="34" t="s">
        <v>13</v>
      </c>
      <c r="Q7" s="34" t="s">
        <v>15</v>
      </c>
      <c r="R7" s="34" t="s">
        <v>16</v>
      </c>
    </row>
    <row r="8" spans="2:18" x14ac:dyDescent="0.25">
      <c r="B8" s="34"/>
      <c r="C8" s="34"/>
      <c r="D8" s="34"/>
      <c r="E8" s="34"/>
      <c r="F8" s="34"/>
      <c r="G8" s="36"/>
      <c r="H8" s="34"/>
      <c r="I8" s="34"/>
      <c r="J8" s="34"/>
      <c r="K8" s="14" t="s">
        <v>30</v>
      </c>
      <c r="L8" s="17" t="s">
        <v>27</v>
      </c>
      <c r="M8" s="14" t="s">
        <v>28</v>
      </c>
      <c r="N8" s="14" t="s">
        <v>29</v>
      </c>
      <c r="O8" s="34"/>
      <c r="P8" s="34"/>
      <c r="Q8" s="34"/>
      <c r="R8" s="34"/>
    </row>
    <row r="9" spans="2:18" s="18" customFormat="1" ht="55.2" x14ac:dyDescent="0.3">
      <c r="B9" s="27">
        <v>1</v>
      </c>
      <c r="C9" s="27" t="s">
        <v>65</v>
      </c>
      <c r="D9" s="27" t="s">
        <v>156</v>
      </c>
      <c r="E9" s="28">
        <v>25461</v>
      </c>
      <c r="F9" s="27" t="s">
        <v>150</v>
      </c>
      <c r="G9" s="27" t="s">
        <v>151</v>
      </c>
      <c r="H9" s="27" t="s">
        <v>163</v>
      </c>
      <c r="I9" s="29" t="s">
        <v>170</v>
      </c>
      <c r="J9" s="27">
        <v>41</v>
      </c>
      <c r="K9" s="27">
        <v>0</v>
      </c>
      <c r="L9" s="27">
        <v>3</v>
      </c>
      <c r="M9" s="27">
        <v>0</v>
      </c>
      <c r="N9" s="27">
        <v>0</v>
      </c>
      <c r="O9" s="27">
        <f>K9+L9+M9+N9</f>
        <v>3</v>
      </c>
      <c r="P9" s="31">
        <f>J9/O9</f>
        <v>13.666666666666666</v>
      </c>
      <c r="Q9" s="27">
        <f>(M9+N9)*100/O9</f>
        <v>0</v>
      </c>
      <c r="R9" s="27">
        <f>(L9+M9+N9)*100/O9</f>
        <v>100</v>
      </c>
    </row>
  </sheetData>
  <mergeCells count="14">
    <mergeCell ref="Q7:Q8"/>
    <mergeCell ref="R7:R8"/>
    <mergeCell ref="H7:H8"/>
    <mergeCell ref="I7:I8"/>
    <mergeCell ref="J7:J8"/>
    <mergeCell ref="K7:N7"/>
    <mergeCell ref="O7:O8"/>
    <mergeCell ref="P7:P8"/>
    <mergeCell ref="G7:G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R9"/>
  <sheetViews>
    <sheetView workbookViewId="0">
      <selection activeCell="E13" sqref="E13"/>
    </sheetView>
  </sheetViews>
  <sheetFormatPr defaultRowHeight="13.8" x14ac:dyDescent="0.25"/>
  <cols>
    <col min="1" max="3" width="8.88671875" style="13"/>
    <col min="4" max="4" width="27.88671875" style="13" customWidth="1"/>
    <col min="5" max="5" width="10.109375" style="13" bestFit="1" customWidth="1"/>
    <col min="6" max="8" width="8.88671875" style="13"/>
    <col min="9" max="9" width="10.109375" style="13" customWidth="1"/>
    <col min="10" max="11" width="8.88671875" style="13"/>
    <col min="12" max="12" width="11.5546875" style="13" customWidth="1"/>
    <col min="13" max="13" width="10.88671875" style="13" customWidth="1"/>
    <col min="14" max="16384" width="8.88671875" style="13"/>
  </cols>
  <sheetData>
    <row r="2" spans="2:18" x14ac:dyDescent="0.25">
      <c r="J2" s="13" t="s">
        <v>7</v>
      </c>
    </row>
    <row r="5" spans="2:18" x14ac:dyDescent="0.25">
      <c r="K5" s="13" t="s">
        <v>18</v>
      </c>
      <c r="L5" s="13" t="s">
        <v>19</v>
      </c>
      <c r="M5" s="13" t="s">
        <v>20</v>
      </c>
      <c r="N5" s="13" t="s">
        <v>21</v>
      </c>
      <c r="P5" s="13">
        <v>50</v>
      </c>
    </row>
    <row r="7" spans="2:18" x14ac:dyDescent="0.25">
      <c r="B7" s="34" t="s">
        <v>0</v>
      </c>
      <c r="C7" s="34" t="s">
        <v>1</v>
      </c>
      <c r="D7" s="34" t="s">
        <v>2</v>
      </c>
      <c r="E7" s="34" t="s">
        <v>3</v>
      </c>
      <c r="F7" s="34" t="s">
        <v>4</v>
      </c>
      <c r="G7" s="35" t="s">
        <v>32</v>
      </c>
      <c r="H7" s="34" t="s">
        <v>5</v>
      </c>
      <c r="I7" s="34" t="s">
        <v>6</v>
      </c>
      <c r="J7" s="34" t="s">
        <v>14</v>
      </c>
      <c r="K7" s="34" t="s">
        <v>37</v>
      </c>
      <c r="L7" s="34"/>
      <c r="M7" s="34"/>
      <c r="N7" s="34"/>
      <c r="O7" s="34" t="s">
        <v>12</v>
      </c>
      <c r="P7" s="34" t="s">
        <v>13</v>
      </c>
      <c r="Q7" s="34" t="s">
        <v>15</v>
      </c>
      <c r="R7" s="34" t="s">
        <v>16</v>
      </c>
    </row>
    <row r="8" spans="2:18" x14ac:dyDescent="0.25">
      <c r="B8" s="34"/>
      <c r="C8" s="34"/>
      <c r="D8" s="34"/>
      <c r="E8" s="34"/>
      <c r="F8" s="34"/>
      <c r="G8" s="36"/>
      <c r="H8" s="34"/>
      <c r="I8" s="34"/>
      <c r="J8" s="34"/>
      <c r="K8" s="14" t="s">
        <v>30</v>
      </c>
      <c r="L8" s="17" t="s">
        <v>27</v>
      </c>
      <c r="M8" s="14" t="s">
        <v>28</v>
      </c>
      <c r="N8" s="14" t="s">
        <v>29</v>
      </c>
      <c r="O8" s="34"/>
      <c r="P8" s="34"/>
      <c r="Q8" s="34"/>
      <c r="R8" s="34"/>
    </row>
    <row r="9" spans="2:18" s="18" customFormat="1" ht="69" x14ac:dyDescent="0.3">
      <c r="B9" s="27">
        <v>1</v>
      </c>
      <c r="C9" s="27" t="s">
        <v>65</v>
      </c>
      <c r="D9" s="29" t="s">
        <v>157</v>
      </c>
      <c r="E9" s="28">
        <v>35489</v>
      </c>
      <c r="F9" s="27" t="s">
        <v>150</v>
      </c>
      <c r="G9" s="27" t="s">
        <v>151</v>
      </c>
      <c r="H9" s="27" t="s">
        <v>164</v>
      </c>
      <c r="I9" s="29" t="s">
        <v>171</v>
      </c>
      <c r="J9" s="27">
        <v>77</v>
      </c>
      <c r="K9" s="27">
        <v>0</v>
      </c>
      <c r="L9" s="27">
        <v>3</v>
      </c>
      <c r="M9" s="27">
        <v>0</v>
      </c>
      <c r="N9" s="27">
        <v>0</v>
      </c>
      <c r="O9" s="27">
        <f>K9+L9+M9+N9</f>
        <v>3</v>
      </c>
      <c r="P9" s="31">
        <f>J9/O9</f>
        <v>25.666666666666668</v>
      </c>
      <c r="Q9" s="27">
        <f>(M9+N9)*100/O9</f>
        <v>0</v>
      </c>
      <c r="R9" s="27">
        <f>(L9+M9+N9)*100/O9</f>
        <v>100</v>
      </c>
    </row>
  </sheetData>
  <mergeCells count="14">
    <mergeCell ref="Q7:Q8"/>
    <mergeCell ref="R7:R8"/>
    <mergeCell ref="H7:H8"/>
    <mergeCell ref="I7:I8"/>
    <mergeCell ref="J7:J8"/>
    <mergeCell ref="K7:N7"/>
    <mergeCell ref="O7:O8"/>
    <mergeCell ref="P7:P8"/>
    <mergeCell ref="G7:G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R9"/>
  <sheetViews>
    <sheetView workbookViewId="0">
      <selection activeCell="Q14" sqref="Q14"/>
    </sheetView>
  </sheetViews>
  <sheetFormatPr defaultRowHeight="13.8" x14ac:dyDescent="0.25"/>
  <cols>
    <col min="1" max="3" width="8.88671875" style="13"/>
    <col min="4" max="4" width="32" style="13" customWidth="1"/>
    <col min="5" max="5" width="10.109375" style="13" bestFit="1" customWidth="1"/>
    <col min="6" max="8" width="8.88671875" style="13"/>
    <col min="9" max="9" width="10.109375" style="13" customWidth="1"/>
    <col min="10" max="11" width="8.88671875" style="13"/>
    <col min="12" max="12" width="11.5546875" style="13" customWidth="1"/>
    <col min="13" max="13" width="10.88671875" style="13" customWidth="1"/>
    <col min="14" max="16384" width="8.88671875" style="13"/>
  </cols>
  <sheetData>
    <row r="2" spans="2:18" x14ac:dyDescent="0.25">
      <c r="J2" s="13" t="s">
        <v>7</v>
      </c>
    </row>
    <row r="5" spans="2:18" x14ac:dyDescent="0.25">
      <c r="K5" s="13" t="s">
        <v>18</v>
      </c>
      <c r="L5" s="13" t="s">
        <v>19</v>
      </c>
      <c r="M5" s="13" t="s">
        <v>20</v>
      </c>
      <c r="N5" s="13" t="s">
        <v>21</v>
      </c>
      <c r="P5" s="13">
        <v>50</v>
      </c>
    </row>
    <row r="7" spans="2:18" x14ac:dyDescent="0.25">
      <c r="B7" s="34" t="s">
        <v>0</v>
      </c>
      <c r="C7" s="34" t="s">
        <v>1</v>
      </c>
      <c r="D7" s="34" t="s">
        <v>2</v>
      </c>
      <c r="E7" s="34" t="s">
        <v>3</v>
      </c>
      <c r="F7" s="34" t="s">
        <v>4</v>
      </c>
      <c r="G7" s="35" t="s">
        <v>32</v>
      </c>
      <c r="H7" s="34" t="s">
        <v>5</v>
      </c>
      <c r="I7" s="34" t="s">
        <v>6</v>
      </c>
      <c r="J7" s="34" t="s">
        <v>14</v>
      </c>
      <c r="K7" s="34" t="s">
        <v>38</v>
      </c>
      <c r="L7" s="34"/>
      <c r="M7" s="34"/>
      <c r="N7" s="34"/>
      <c r="O7" s="34" t="s">
        <v>12</v>
      </c>
      <c r="P7" s="34" t="s">
        <v>13</v>
      </c>
      <c r="Q7" s="34" t="s">
        <v>15</v>
      </c>
      <c r="R7" s="34" t="s">
        <v>16</v>
      </c>
    </row>
    <row r="8" spans="2:18" x14ac:dyDescent="0.25">
      <c r="B8" s="34"/>
      <c r="C8" s="34"/>
      <c r="D8" s="34"/>
      <c r="E8" s="34"/>
      <c r="F8" s="34"/>
      <c r="G8" s="36"/>
      <c r="H8" s="34"/>
      <c r="I8" s="34"/>
      <c r="J8" s="34"/>
      <c r="K8" s="14" t="s">
        <v>30</v>
      </c>
      <c r="L8" s="17" t="s">
        <v>27</v>
      </c>
      <c r="M8" s="14" t="s">
        <v>28</v>
      </c>
      <c r="N8" s="14" t="s">
        <v>29</v>
      </c>
      <c r="O8" s="34"/>
      <c r="P8" s="34"/>
      <c r="Q8" s="34"/>
      <c r="R8" s="34"/>
    </row>
    <row r="9" spans="2:18" s="18" customFormat="1" x14ac:dyDescent="0.3">
      <c r="B9" s="27">
        <v>1</v>
      </c>
      <c r="C9" s="27" t="s">
        <v>65</v>
      </c>
      <c r="D9" s="27" t="s">
        <v>158</v>
      </c>
      <c r="E9" s="28">
        <v>36980</v>
      </c>
      <c r="F9" s="27" t="s">
        <v>150</v>
      </c>
      <c r="G9" s="27" t="s">
        <v>151</v>
      </c>
      <c r="H9" s="27" t="s">
        <v>159</v>
      </c>
      <c r="I9" s="27" t="s">
        <v>172</v>
      </c>
      <c r="J9" s="27">
        <v>134</v>
      </c>
      <c r="K9" s="27">
        <v>0</v>
      </c>
      <c r="L9" s="27">
        <v>1</v>
      </c>
      <c r="M9" s="27">
        <v>3</v>
      </c>
      <c r="N9" s="27">
        <v>0</v>
      </c>
      <c r="O9" s="27">
        <f>K9+L9+M9+N9</f>
        <v>4</v>
      </c>
      <c r="P9" s="27">
        <f>J9/O9</f>
        <v>33.5</v>
      </c>
      <c r="Q9" s="27">
        <f>(M9+N9)*100/O9</f>
        <v>75</v>
      </c>
      <c r="R9" s="27">
        <f>(L9+M9+N9)*100/O9</f>
        <v>100</v>
      </c>
    </row>
  </sheetData>
  <mergeCells count="14">
    <mergeCell ref="Q7:Q8"/>
    <mergeCell ref="R7:R8"/>
    <mergeCell ref="H7:H8"/>
    <mergeCell ref="I7:I8"/>
    <mergeCell ref="J7:J8"/>
    <mergeCell ref="K7:N7"/>
    <mergeCell ref="O7:O8"/>
    <mergeCell ref="P7:P8"/>
    <mergeCell ref="G7:G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жалпы </vt:lpstr>
      <vt:lpstr>Қазақстан тарихы </vt:lpstr>
      <vt:lpstr>Оқу сауаттылығы </vt:lpstr>
      <vt:lpstr>Математикалық сауатылығы</vt:lpstr>
      <vt:lpstr>Математика </vt:lpstr>
      <vt:lpstr>Физика </vt:lpstr>
      <vt:lpstr>Химия </vt:lpstr>
      <vt:lpstr>Биология</vt:lpstr>
      <vt:lpstr>География </vt:lpstr>
      <vt:lpstr>Құқық негіздері </vt:lpstr>
      <vt:lpstr>ДЖ тарих </vt:lpstr>
      <vt:lpstr>Қазақ тілі </vt:lpstr>
      <vt:lpstr>қазақ әдебиеті </vt:lpstr>
      <vt:lpstr>Ағылшын тілі </vt:lpstr>
      <vt:lpstr>Информатика </vt:lpstr>
      <vt:lpstr>Орыс тілі </vt:lpstr>
      <vt:lpstr>Орыс әдебиеті </vt:lpstr>
      <vt:lpstr>Француз  тілі</vt:lpstr>
      <vt:lpstr>Неміс тілі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2015-06-05T18:19:34Z</dcterms:created>
  <dcterms:modified xsi:type="dcterms:W3CDTF">2025-09-13T04:18:36Z</dcterms:modified>
</cp:coreProperties>
</file>